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95" windowHeight="5340"/>
  </bookViews>
  <sheets>
    <sheet name="回答用紙" sheetId="1" r:id="rId1"/>
    <sheet name="都道府県コード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5" i="1"/>
  <c r="K8" i="1"/>
  <c r="K32" i="1" l="1"/>
  <c r="K54" i="1" l="1"/>
  <c r="K82" i="1" l="1"/>
  <c r="K80" i="1"/>
  <c r="K5" i="1"/>
  <c r="K92" i="1"/>
  <c r="K90" i="1"/>
  <c r="K88" i="1"/>
  <c r="K86" i="1"/>
  <c r="K84" i="1"/>
  <c r="K62" i="1"/>
  <c r="K78" i="1" l="1"/>
  <c r="K76" i="1"/>
  <c r="K74" i="1"/>
  <c r="K69" i="1"/>
  <c r="K60" i="1" l="1"/>
  <c r="K58" i="1"/>
  <c r="K56" i="1"/>
  <c r="K52" i="1"/>
  <c r="K10" i="1" l="1"/>
  <c r="K9" i="1"/>
  <c r="K7" i="1"/>
  <c r="K6" i="1"/>
  <c r="O29" i="1" l="1"/>
  <c r="N29" i="1"/>
  <c r="K29" i="1"/>
  <c r="K71" i="1"/>
  <c r="K49" i="1"/>
  <c r="K47" i="1"/>
  <c r="K26" i="1"/>
  <c r="K19" i="1"/>
  <c r="K16" i="1"/>
  <c r="K36" i="1" l="1"/>
  <c r="K39" i="1"/>
  <c r="K31" i="1"/>
  <c r="K95" i="1"/>
  <c r="K72" i="1"/>
  <c r="K67" i="1"/>
  <c r="K65" i="1"/>
  <c r="K50" i="1"/>
  <c r="K45" i="1"/>
  <c r="K43" i="1"/>
  <c r="K40" i="1"/>
  <c r="K37" i="1"/>
  <c r="K22" i="1"/>
  <c r="K27" i="1"/>
  <c r="K14" i="1"/>
  <c r="K17" i="1"/>
  <c r="K11" i="1" l="1"/>
</calcChain>
</file>

<file path=xl/sharedStrings.xml><?xml version="1.0" encoding="utf-8"?>
<sst xmlns="http://schemas.openxmlformats.org/spreadsheetml/2006/main" count="295" uniqueCount="146">
  <si>
    <t>学校名</t>
    <rPh sb="0" eb="3">
      <t>ガッコウメイ</t>
    </rPh>
    <phoneticPr fontId="3"/>
  </si>
  <si>
    <t>高等学校</t>
    <rPh sb="0" eb="2">
      <t>コウトウ</t>
    </rPh>
    <rPh sb="2" eb="4">
      <t>ガッコウ</t>
    </rPh>
    <phoneticPr fontId="3"/>
  </si>
  <si>
    <t>校長名</t>
    <rPh sb="0" eb="3">
      <t>コウチョウメイ</t>
    </rPh>
    <phoneticPr fontId="3"/>
  </si>
  <si>
    <t>質　　　問</t>
    <rPh sb="0" eb="1">
      <t>シツ</t>
    </rPh>
    <rPh sb="4" eb="5">
      <t>トイ</t>
    </rPh>
    <phoneticPr fontId="3"/>
  </si>
  <si>
    <t>回　　　　　答　　　　欄</t>
    <rPh sb="0" eb="1">
      <t>カイ</t>
    </rPh>
    <rPh sb="6" eb="7">
      <t>コタエ</t>
    </rPh>
    <rPh sb="11" eb="12">
      <t>ラン</t>
    </rPh>
    <phoneticPr fontId="2"/>
  </si>
  <si>
    <t>確認欄</t>
    <rPh sb="0" eb="2">
      <t>カクニン</t>
    </rPh>
    <rPh sb="2" eb="3">
      <t>ラン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</si>
  <si>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</si>
  <si>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</si>
  <si>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</si>
  <si>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</si>
  <si>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</si>
  <si>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</si>
  <si>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</si>
  <si>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</si>
  <si>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</si>
  <si>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</si>
  <si>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</si>
  <si>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問２</t>
    <rPh sb="0" eb="1">
      <t>モン</t>
    </rPh>
    <phoneticPr fontId="2"/>
  </si>
  <si>
    <t>問１</t>
    <rPh sb="0" eb="1">
      <t>モン</t>
    </rPh>
    <phoneticPr fontId="2"/>
  </si>
  <si>
    <t>問３</t>
    <rPh sb="0" eb="1">
      <t>モン</t>
    </rPh>
    <phoneticPr fontId="2"/>
  </si>
  <si>
    <t>問４</t>
    <rPh sb="0" eb="1">
      <t>モン</t>
    </rPh>
    <phoneticPr fontId="2"/>
  </si>
  <si>
    <t>⑥</t>
    <phoneticPr fontId="2"/>
  </si>
  <si>
    <t>問５</t>
    <rPh sb="0" eb="1">
      <t>トイ</t>
    </rPh>
    <phoneticPr fontId="2"/>
  </si>
  <si>
    <t>問６</t>
    <rPh sb="0" eb="1">
      <t>モン</t>
    </rPh>
    <phoneticPr fontId="2"/>
  </si>
  <si>
    <t>問７</t>
    <rPh sb="0" eb="1">
      <t>モン</t>
    </rPh>
    <phoneticPr fontId="2"/>
  </si>
  <si>
    <t>問８</t>
    <rPh sb="0" eb="1">
      <t>モン</t>
    </rPh>
    <phoneticPr fontId="2"/>
  </si>
  <si>
    <t>問９</t>
    <rPh sb="0" eb="1">
      <t>トイ</t>
    </rPh>
    <phoneticPr fontId="2"/>
  </si>
  <si>
    <t>問１</t>
    <phoneticPr fontId="2"/>
  </si>
  <si>
    <t>①</t>
    <phoneticPr fontId="2"/>
  </si>
  <si>
    <t>②</t>
    <phoneticPr fontId="2"/>
  </si>
  <si>
    <t>問２</t>
    <phoneticPr fontId="2"/>
  </si>
  <si>
    <t>①スクールカウンセラー</t>
    <phoneticPr fontId="2"/>
  </si>
  <si>
    <t>②スクールソーシャルワーカー</t>
    <phoneticPr fontId="2"/>
  </si>
  <si>
    <t>④特別支援教育巡回支援員</t>
    <rPh sb="1" eb="3">
      <t>トクベツ</t>
    </rPh>
    <rPh sb="3" eb="5">
      <t>シエン</t>
    </rPh>
    <rPh sb="5" eb="7">
      <t>キョウイク</t>
    </rPh>
    <rPh sb="7" eb="9">
      <t>ジュンカイ</t>
    </rPh>
    <rPh sb="9" eb="11">
      <t>シエン</t>
    </rPh>
    <rPh sb="11" eb="12">
      <t>イン</t>
    </rPh>
    <phoneticPr fontId="2"/>
  </si>
  <si>
    <t>⑤その他</t>
    <rPh sb="3" eb="4">
      <t>タ</t>
    </rPh>
    <phoneticPr fontId="2"/>
  </si>
  <si>
    <t>③教育相談員</t>
    <rPh sb="1" eb="3">
      <t>キョウイク</t>
    </rPh>
    <rPh sb="3" eb="6">
      <t>ソウダンイン</t>
    </rPh>
    <phoneticPr fontId="2"/>
  </si>
  <si>
    <t>問５</t>
    <phoneticPr fontId="2"/>
  </si>
  <si>
    <t>問６</t>
    <phoneticPr fontId="2"/>
  </si>
  <si>
    <t>問１</t>
    <phoneticPr fontId="2"/>
  </si>
  <si>
    <t>②</t>
    <phoneticPr fontId="2"/>
  </si>
  <si>
    <t>①医療</t>
    <rPh sb="1" eb="3">
      <t>イリョウ</t>
    </rPh>
    <phoneticPr fontId="2"/>
  </si>
  <si>
    <t>②児童福祉</t>
    <rPh sb="1" eb="3">
      <t>ジドウ</t>
    </rPh>
    <rPh sb="3" eb="5">
      <t>フクシ</t>
    </rPh>
    <phoneticPr fontId="2"/>
  </si>
  <si>
    <t>③警察</t>
    <rPh sb="1" eb="3">
      <t>ケイサツ</t>
    </rPh>
    <phoneticPr fontId="2"/>
  </si>
  <si>
    <t>④司法関係</t>
    <rPh sb="1" eb="3">
      <t>シホウ</t>
    </rPh>
    <rPh sb="3" eb="5">
      <t>カンケイ</t>
    </rPh>
    <phoneticPr fontId="2"/>
  </si>
  <si>
    <t>④</t>
    <phoneticPr fontId="2"/>
  </si>
  <si>
    <t>④の場合の内容</t>
    <rPh sb="2" eb="4">
      <t>バアイ</t>
    </rPh>
    <rPh sb="5" eb="7">
      <t>ナイヨウ</t>
    </rPh>
    <phoneticPr fontId="2"/>
  </si>
  <si>
    <t>問５</t>
    <phoneticPr fontId="2"/>
  </si>
  <si>
    <t>②</t>
    <phoneticPr fontId="2"/>
  </si>
  <si>
    <t>⑤の具体的内容</t>
    <rPh sb="2" eb="5">
      <t>グタイテキ</t>
    </rPh>
    <rPh sb="5" eb="7">
      <t>ナイヨウ</t>
    </rPh>
    <phoneticPr fontId="2"/>
  </si>
  <si>
    <t>⑪の具体的内容</t>
    <rPh sb="2" eb="5">
      <t>グタイテキ</t>
    </rPh>
    <rPh sb="5" eb="7">
      <t>ナイヨウ</t>
    </rPh>
    <phoneticPr fontId="2"/>
  </si>
  <si>
    <t>⑧の具体的内容</t>
    <rPh sb="2" eb="5">
      <t>グタイテキ</t>
    </rPh>
    <rPh sb="5" eb="7">
      <t>ナイヨウ</t>
    </rPh>
    <phoneticPr fontId="2"/>
  </si>
  <si>
    <t>⑥の具体的内容</t>
    <rPh sb="2" eb="5">
      <t>グタイテキ</t>
    </rPh>
    <rPh sb="5" eb="7">
      <t>ナイヨウ</t>
    </rPh>
    <phoneticPr fontId="2"/>
  </si>
  <si>
    <t>⑨の具体的内容</t>
    <rPh sb="2" eb="5">
      <t>グタイテキ</t>
    </rPh>
    <rPh sb="5" eb="7">
      <t>ナイヨウ</t>
    </rPh>
    <phoneticPr fontId="2"/>
  </si>
  <si>
    <t>←　１つ選択</t>
    <rPh sb="4" eb="6">
      <t>センタク</t>
    </rPh>
    <phoneticPr fontId="2"/>
  </si>
  <si>
    <t>←　複数選択可</t>
    <rPh sb="2" eb="4">
      <t>フクスウ</t>
    </rPh>
    <rPh sb="4" eb="6">
      <t>センタク</t>
    </rPh>
    <rPh sb="6" eb="7">
      <t>カ</t>
    </rPh>
    <phoneticPr fontId="2"/>
  </si>
  <si>
    <t>②</t>
    <phoneticPr fontId="2"/>
  </si>
  <si>
    <t>⑦</t>
    <phoneticPr fontId="2"/>
  </si>
  <si>
    <t>⑥</t>
    <phoneticPr fontId="2"/>
  </si>
  <si>
    <r>
      <t xml:space="preserve">③
</t>
    </r>
    <r>
      <rPr>
        <sz val="8"/>
        <color theme="1"/>
        <rFont val="游ゴシック"/>
        <family val="3"/>
        <charset val="128"/>
        <scheme val="minor"/>
      </rPr>
      <t>教育相談員</t>
    </r>
    <rPh sb="2" eb="4">
      <t>キョウイク</t>
    </rPh>
    <rPh sb="4" eb="7">
      <t>ソウダンイン</t>
    </rPh>
    <phoneticPr fontId="2"/>
  </si>
  <si>
    <t>①
SC</t>
    <phoneticPr fontId="2"/>
  </si>
  <si>
    <t>②
SSW</t>
    <phoneticPr fontId="2"/>
  </si>
  <si>
    <r>
      <t xml:space="preserve">④
</t>
    </r>
    <r>
      <rPr>
        <sz val="8"/>
        <color theme="1"/>
        <rFont val="游ゴシック"/>
        <family val="3"/>
        <charset val="128"/>
        <scheme val="minor"/>
      </rPr>
      <t>特別支援教育巡回支援員</t>
    </r>
    <rPh sb="2" eb="13">
      <t>トクベツシエンキョウイクジュンカイシエンイン</t>
    </rPh>
    <phoneticPr fontId="2"/>
  </si>
  <si>
    <t>⑤
その他</t>
    <rPh sb="4" eb="5">
      <t>タ</t>
    </rPh>
    <phoneticPr fontId="2"/>
  </si>
  <si>
    <r>
      <t xml:space="preserve">⑤
</t>
    </r>
    <r>
      <rPr>
        <sz val="8"/>
        <color theme="1"/>
        <rFont val="游ゴシック"/>
        <family val="3"/>
        <charset val="128"/>
        <scheme val="minor"/>
      </rPr>
      <t>その他</t>
    </r>
    <rPh sb="4" eb="5">
      <t>タ</t>
    </rPh>
    <phoneticPr fontId="2"/>
  </si>
  <si>
    <t>①
医療</t>
    <rPh sb="2" eb="4">
      <t>イリョウ</t>
    </rPh>
    <phoneticPr fontId="2"/>
  </si>
  <si>
    <t>②
児童福祉</t>
    <rPh sb="2" eb="4">
      <t>ジドウ</t>
    </rPh>
    <rPh sb="4" eb="6">
      <t>フクシ</t>
    </rPh>
    <phoneticPr fontId="2"/>
  </si>
  <si>
    <t>③
警察</t>
    <rPh sb="2" eb="4">
      <t>ケイサツ</t>
    </rPh>
    <phoneticPr fontId="2"/>
  </si>
  <si>
    <t>④
司法関係</t>
    <rPh sb="2" eb="4">
      <t>シホウ</t>
    </rPh>
    <rPh sb="4" eb="6">
      <t>カンケイ</t>
    </rPh>
    <phoneticPr fontId="2"/>
  </si>
  <si>
    <t>問１で①を選択したら必須</t>
    <rPh sb="0" eb="1">
      <t>トイ</t>
    </rPh>
    <rPh sb="5" eb="7">
      <t>センタク</t>
    </rPh>
    <rPh sb="10" eb="12">
      <t>ヒッス</t>
    </rPh>
    <phoneticPr fontId="2"/>
  </si>
  <si>
    <t>問5で①か②を選択したら必須</t>
    <rPh sb="0" eb="1">
      <t>トイ</t>
    </rPh>
    <rPh sb="7" eb="9">
      <t>センタク</t>
    </rPh>
    <rPh sb="12" eb="14">
      <t>ヒッス</t>
    </rPh>
    <phoneticPr fontId="2"/>
  </si>
  <si>
    <t>問5で③か④を選択したら必須</t>
    <rPh sb="0" eb="1">
      <t>トイ</t>
    </rPh>
    <rPh sb="7" eb="9">
      <t>センタク</t>
    </rPh>
    <rPh sb="12" eb="14">
      <t>ヒッス</t>
    </rPh>
    <phoneticPr fontId="2"/>
  </si>
  <si>
    <t>問１で②を選択したら必須</t>
    <rPh sb="0" eb="1">
      <t>トイ</t>
    </rPh>
    <rPh sb="5" eb="7">
      <t>センタク</t>
    </rPh>
    <rPh sb="10" eb="12">
      <t>ヒッス</t>
    </rPh>
    <phoneticPr fontId="2"/>
  </si>
  <si>
    <t>問３で①SCを選択した場合　</t>
    <rPh sb="0" eb="1">
      <t>トイ</t>
    </rPh>
    <rPh sb="7" eb="9">
      <t>センタク</t>
    </rPh>
    <rPh sb="11" eb="13">
      <t>バアイ</t>
    </rPh>
    <phoneticPr fontId="2"/>
  </si>
  <si>
    <t>例えば、問１で①を選択し</t>
    <rPh sb="0" eb="1">
      <t>タト</t>
    </rPh>
    <rPh sb="4" eb="5">
      <t>トイ</t>
    </rPh>
    <rPh sb="9" eb="11">
      <t>センタク</t>
    </rPh>
    <phoneticPr fontId="2"/>
  </si>
  <si>
    <t>の該当箇所を選択する。</t>
    <rPh sb="1" eb="3">
      <t>ガイトウ</t>
    </rPh>
    <rPh sb="3" eb="5">
      <t>カショ</t>
    </rPh>
    <rPh sb="6" eb="8">
      <t>センタク</t>
    </rPh>
    <phoneticPr fontId="2"/>
  </si>
  <si>
    <t>問４では①SCの行の①～④の</t>
    <rPh sb="0" eb="1">
      <t>トイ</t>
    </rPh>
    <rPh sb="8" eb="9">
      <t>ギョウ</t>
    </rPh>
    <phoneticPr fontId="2"/>
  </si>
  <si>
    <t>問３で選択していない番号の行を</t>
    <rPh sb="0" eb="1">
      <t>トイ</t>
    </rPh>
    <rPh sb="3" eb="5">
      <t>センタク</t>
    </rPh>
    <rPh sb="10" eb="12">
      <t>バンゴウ</t>
    </rPh>
    <rPh sb="13" eb="14">
      <t>ギョウ</t>
    </rPh>
    <phoneticPr fontId="2"/>
  </si>
  <si>
    <t>選択すると×</t>
    <rPh sb="0" eb="2">
      <t>センタク</t>
    </rPh>
    <phoneticPr fontId="2"/>
  </si>
  <si>
    <t>無ければ「特になし」と記入</t>
    <rPh sb="0" eb="1">
      <t>ナ</t>
    </rPh>
    <rPh sb="5" eb="6">
      <t>トク</t>
    </rPh>
    <rPh sb="11" eb="13">
      <t>キニュウ</t>
    </rPh>
    <phoneticPr fontId="2"/>
  </si>
  <si>
    <t>問１で②を選択し入力したら×</t>
    <rPh sb="0" eb="1">
      <t>トイ</t>
    </rPh>
    <rPh sb="5" eb="7">
      <t>センタク</t>
    </rPh>
    <rPh sb="8" eb="10">
      <t>ニュウリョク</t>
    </rPh>
    <phoneticPr fontId="2"/>
  </si>
  <si>
    <t>問１で①を選択したら必須入力</t>
    <rPh sb="12" eb="14">
      <t>ニュウリョク</t>
    </rPh>
    <phoneticPr fontId="2"/>
  </si>
  <si>
    <t>問１で①を選択したら入力×</t>
    <rPh sb="0" eb="1">
      <t>トイ</t>
    </rPh>
    <rPh sb="5" eb="7">
      <t>センタク</t>
    </rPh>
    <rPh sb="10" eb="12">
      <t>ニュウリョク</t>
    </rPh>
    <phoneticPr fontId="2"/>
  </si>
  <si>
    <t>問１で②を選択したら入力必須</t>
    <rPh sb="0" eb="1">
      <t>トイ</t>
    </rPh>
    <rPh sb="5" eb="7">
      <t>センタク</t>
    </rPh>
    <rPh sb="10" eb="12">
      <t>ニュウリョク</t>
    </rPh>
    <rPh sb="12" eb="14">
      <t>ヒッス</t>
    </rPh>
    <phoneticPr fontId="2"/>
  </si>
  <si>
    <t>問３で①医療を選択した場合　</t>
    <rPh sb="0" eb="1">
      <t>トイ</t>
    </rPh>
    <rPh sb="4" eb="6">
      <t>イリョウ</t>
    </rPh>
    <rPh sb="7" eb="9">
      <t>センタク</t>
    </rPh>
    <rPh sb="11" eb="13">
      <t>バアイ</t>
    </rPh>
    <phoneticPr fontId="2"/>
  </si>
  <si>
    <t>問４では①医療の行の①～④の</t>
    <rPh sb="0" eb="1">
      <t>トイ</t>
    </rPh>
    <rPh sb="5" eb="7">
      <t>イリョウ</t>
    </rPh>
    <rPh sb="8" eb="9">
      <t>ギョウ</t>
    </rPh>
    <phoneticPr fontId="2"/>
  </si>
  <si>
    <t>該当箇所を選択する。</t>
    <rPh sb="0" eb="2">
      <t>ガイトウ</t>
    </rPh>
    <rPh sb="2" eb="4">
      <t>カショ</t>
    </rPh>
    <rPh sb="5" eb="7">
      <t>センタク</t>
    </rPh>
    <phoneticPr fontId="2"/>
  </si>
  <si>
    <t>問５では①医療の行の①～②の</t>
    <rPh sb="0" eb="1">
      <t>トイ</t>
    </rPh>
    <rPh sb="5" eb="7">
      <t>イリョウ</t>
    </rPh>
    <rPh sb="8" eb="9">
      <t>ギョウ</t>
    </rPh>
    <phoneticPr fontId="2"/>
  </si>
  <si>
    <t>該当箇所を１つ選択する。</t>
    <rPh sb="0" eb="2">
      <t>ガイトウ</t>
    </rPh>
    <rPh sb="2" eb="4">
      <t>カショ</t>
    </rPh>
    <rPh sb="7" eb="9">
      <t>センタク</t>
    </rPh>
    <phoneticPr fontId="2"/>
  </si>
  <si>
    <t>①</t>
    <phoneticPr fontId="2"/>
  </si>
  <si>
    <t>無ければ「特になし」と記入</t>
  </si>
  <si>
    <t>平成２９年度埼玉県高等学校長協会生徒指導研究部会　調査回答用紙（全高長）</t>
    <rPh sb="6" eb="9">
      <t>サイタマケン</t>
    </rPh>
    <rPh sb="9" eb="13">
      <t>コウトウガッコウ</t>
    </rPh>
    <rPh sb="13" eb="14">
      <t>チョウ</t>
    </rPh>
    <rPh sb="14" eb="16">
      <t>キョウカイ</t>
    </rPh>
    <rPh sb="16" eb="18">
      <t>セイト</t>
    </rPh>
    <rPh sb="18" eb="20">
      <t>シドウ</t>
    </rPh>
    <rPh sb="20" eb="22">
      <t>ケンキュウ</t>
    </rPh>
    <rPh sb="22" eb="24">
      <t>ブカイ</t>
    </rPh>
    <rPh sb="25" eb="27">
      <t>チョウサ</t>
    </rPh>
    <rPh sb="27" eb="29">
      <t>カイトウ</t>
    </rPh>
    <rPh sb="29" eb="31">
      <t>ヨウシ</t>
    </rPh>
    <rPh sb="32" eb="33">
      <t>ゼン</t>
    </rPh>
    <rPh sb="33" eb="35">
      <t>タカヒサ</t>
    </rPh>
    <phoneticPr fontId="3"/>
  </si>
  <si>
    <t>カテゴリー</t>
    <phoneticPr fontId="3"/>
  </si>
  <si>
    <t>課程</t>
    <rPh sb="0" eb="2">
      <t>カテイ</t>
    </rPh>
    <phoneticPr fontId="2"/>
  </si>
  <si>
    <t>生徒数</t>
    <rPh sb="0" eb="3">
      <t>セイトスウ</t>
    </rPh>
    <phoneticPr fontId="2"/>
  </si>
  <si>
    <t>都道府県コード</t>
    <rPh sb="0" eb="4">
      <t>トドウフケン</t>
    </rPh>
    <phoneticPr fontId="3"/>
  </si>
  <si>
    <t>０１北海道</t>
    <phoneticPr fontId="2"/>
  </si>
  <si>
    <t>０２青森県</t>
    <phoneticPr fontId="2"/>
  </si>
  <si>
    <t>０３岩手県</t>
    <phoneticPr fontId="2"/>
  </si>
  <si>
    <t>０４宮城県</t>
    <phoneticPr fontId="2"/>
  </si>
  <si>
    <t>０５秋田県</t>
    <phoneticPr fontId="2"/>
  </si>
  <si>
    <t>０６山形県</t>
    <phoneticPr fontId="2"/>
  </si>
  <si>
    <t>０７福島県</t>
    <phoneticPr fontId="2"/>
  </si>
  <si>
    <t>０８茨城県</t>
    <phoneticPr fontId="2"/>
  </si>
  <si>
    <t>０９栃木県</t>
    <phoneticPr fontId="2"/>
  </si>
  <si>
    <t>１０群馬県</t>
    <phoneticPr fontId="2"/>
  </si>
  <si>
    <t>１１埼玉県</t>
    <phoneticPr fontId="2"/>
  </si>
  <si>
    <t>１２千葉県</t>
    <phoneticPr fontId="2"/>
  </si>
  <si>
    <t>１３東京都</t>
    <phoneticPr fontId="2"/>
  </si>
  <si>
    <t>１４神奈川県</t>
    <phoneticPr fontId="2"/>
  </si>
  <si>
    <t>１５新潟県</t>
    <phoneticPr fontId="2"/>
  </si>
  <si>
    <t>１６富山県</t>
    <phoneticPr fontId="2"/>
  </si>
  <si>
    <t>１７石川県</t>
    <phoneticPr fontId="2"/>
  </si>
  <si>
    <t>１８福井県</t>
    <phoneticPr fontId="2"/>
  </si>
  <si>
    <t>１９山梨県</t>
    <phoneticPr fontId="2"/>
  </si>
  <si>
    <t>２０長野県</t>
    <phoneticPr fontId="2"/>
  </si>
  <si>
    <t>２１岐阜県</t>
    <phoneticPr fontId="2"/>
  </si>
  <si>
    <t>２２静岡県</t>
    <phoneticPr fontId="2"/>
  </si>
  <si>
    <t>２３愛知県</t>
    <phoneticPr fontId="2"/>
  </si>
  <si>
    <t>２４三重県</t>
    <phoneticPr fontId="2"/>
  </si>
  <si>
    <t>２５滋賀県</t>
    <phoneticPr fontId="2"/>
  </si>
  <si>
    <t>２６京都府</t>
    <phoneticPr fontId="2"/>
  </si>
  <si>
    <t>２７大阪府</t>
    <phoneticPr fontId="2"/>
  </si>
  <si>
    <t>２８兵庫県</t>
    <phoneticPr fontId="2"/>
  </si>
  <si>
    <t>２９奈良県</t>
    <phoneticPr fontId="2"/>
  </si>
  <si>
    <t>３０和歌山県</t>
    <phoneticPr fontId="2"/>
  </si>
  <si>
    <t>３１鳥取県</t>
    <phoneticPr fontId="2"/>
  </si>
  <si>
    <t>３２島根県</t>
    <phoneticPr fontId="2"/>
  </si>
  <si>
    <t>３３岡山県</t>
    <phoneticPr fontId="2"/>
  </si>
  <si>
    <t>３４広島県</t>
    <phoneticPr fontId="2"/>
  </si>
  <si>
    <t>３５山口県</t>
    <phoneticPr fontId="2"/>
  </si>
  <si>
    <t>３６徳島県</t>
    <phoneticPr fontId="2"/>
  </si>
  <si>
    <t>３７香川県</t>
    <phoneticPr fontId="2"/>
  </si>
  <si>
    <t>３８愛媛県</t>
    <phoneticPr fontId="2"/>
  </si>
  <si>
    <t>３９高知県</t>
    <phoneticPr fontId="2"/>
  </si>
  <si>
    <t>４０福岡県</t>
    <phoneticPr fontId="2"/>
  </si>
  <si>
    <t>４１佐賀県</t>
    <phoneticPr fontId="2"/>
  </si>
  <si>
    <t>４２長崎県</t>
    <phoneticPr fontId="2"/>
  </si>
  <si>
    <t>４３熊本県</t>
    <phoneticPr fontId="2"/>
  </si>
  <si>
    <t>４４大分県</t>
    <phoneticPr fontId="2"/>
  </si>
  <si>
    <t>４５宮崎県</t>
    <phoneticPr fontId="2"/>
  </si>
  <si>
    <t>４６鹿児島県</t>
    <phoneticPr fontId="2"/>
  </si>
  <si>
    <t>２７沖縄県</t>
    <phoneticPr fontId="2"/>
  </si>
  <si>
    <t>普①</t>
  </si>
  <si>
    <r>
      <t>※　</t>
    </r>
    <r>
      <rPr>
        <b/>
        <sz val="12"/>
        <color theme="1"/>
        <rFont val="ＭＳ Ｐ明朝"/>
        <family val="1"/>
        <charset val="128"/>
      </rPr>
      <t>黄色の欄</t>
    </r>
    <r>
      <rPr>
        <b/>
        <sz val="12"/>
        <color rgb="FFFF0000"/>
        <rFont val="ＭＳ Ｐ明朝"/>
        <family val="1"/>
        <charset val="128"/>
      </rPr>
      <t>には具体的な記述や数を、</t>
    </r>
    <r>
      <rPr>
        <b/>
        <sz val="12"/>
        <color theme="1"/>
        <rFont val="ＭＳ Ｐ明朝"/>
        <family val="1"/>
        <charset val="128"/>
      </rPr>
      <t>水色欄</t>
    </r>
    <r>
      <rPr>
        <b/>
        <sz val="12"/>
        <color rgb="FFFF0000"/>
        <rFont val="ＭＳ Ｐ明朝"/>
        <family val="1"/>
        <charset val="128"/>
      </rPr>
      <t>には該当箇所に半角「1」の入力をお願いします。</t>
    </r>
    <rPh sb="18" eb="20">
      <t>ミズイロ</t>
    </rPh>
    <rPh sb="20" eb="21">
      <t>ラン</t>
    </rPh>
    <rPh sb="23" eb="25">
      <t>ガイトウ</t>
    </rPh>
    <rPh sb="25" eb="27">
      <t>カショ</t>
    </rPh>
    <rPh sb="28" eb="30">
      <t>ハンカク</t>
    </rPh>
    <rPh sb="34" eb="36">
      <t>ニュウリョク</t>
    </rPh>
    <phoneticPr fontId="3"/>
  </si>
  <si>
    <t>←　都道府県コードを入力してください</t>
    <rPh sb="2" eb="6">
      <t>トドウフケン</t>
    </rPh>
    <rPh sb="10" eb="12">
      <t>ニュウリョク</t>
    </rPh>
    <phoneticPr fontId="2"/>
  </si>
  <si>
    <t>ご協力、ありがとうございました。</t>
    <rPh sb="1" eb="3">
      <t>キョウリョク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</si>
</sst>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3" tint="0.39997558519241921"/>
      <name val="游ゴシック"/>
      <family val="2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5" tint="0.3999755851924192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20"/>
      <color theme="4" tint="-0.249977111117893"/>
      <name val="ＭＳ Ｐ明朝"/>
      <family val="1"/>
      <charset val="128"/>
    </font>
    <font>
      <b/>
      <sz val="20"/>
      <color theme="4" tint="-0.249977111117893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b/>
      <sz val="18"/>
      <color theme="4" tint="-0.249977111117893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49" fontId="5" fillId="0" borderId="0" xfId="0" applyNumberFormat="1" applyFo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4" borderId="44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10" fillId="3" borderId="41" xfId="0" applyFont="1" applyFill="1" applyBorder="1" applyProtection="1">
      <alignment vertical="center"/>
      <protection locked="0"/>
    </xf>
    <xf numFmtId="0" fontId="0" fillId="3" borderId="39" xfId="0" applyFill="1" applyBorder="1" applyProtection="1">
      <alignment vertical="center"/>
      <protection locked="0"/>
    </xf>
    <xf numFmtId="0" fontId="0" fillId="3" borderId="28" xfId="0" applyFill="1" applyBorder="1" applyProtection="1">
      <alignment vertical="center"/>
      <protection locked="0"/>
    </xf>
    <xf numFmtId="0" fontId="0" fillId="3" borderId="29" xfId="0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17" xfId="0" applyFill="1" applyBorder="1" applyProtection="1">
      <alignment vertical="center"/>
      <protection locked="0"/>
    </xf>
    <xf numFmtId="0" fontId="0" fillId="3" borderId="24" xfId="0" applyFill="1" applyBorder="1" applyProtection="1">
      <alignment vertical="center"/>
      <protection locked="0"/>
    </xf>
    <xf numFmtId="0" fontId="0" fillId="3" borderId="25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35" xfId="0" applyFill="1" applyBorder="1" applyProtection="1">
      <alignment vertical="center"/>
      <protection locked="0"/>
    </xf>
    <xf numFmtId="0" fontId="0" fillId="0" borderId="41" xfId="0" applyBorder="1">
      <alignment vertical="center"/>
    </xf>
    <xf numFmtId="0" fontId="0" fillId="0" borderId="16" xfId="0" applyBorder="1">
      <alignment vertical="center"/>
    </xf>
    <xf numFmtId="0" fontId="0" fillId="0" borderId="39" xfId="0" applyBorder="1">
      <alignment vertical="center"/>
    </xf>
    <xf numFmtId="0" fontId="0" fillId="0" borderId="7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36" xfId="0" applyBorder="1">
      <alignment vertical="center"/>
    </xf>
    <xf numFmtId="0" fontId="16" fillId="0" borderId="41" xfId="0" applyFont="1" applyBorder="1">
      <alignment vertical="center"/>
    </xf>
    <xf numFmtId="0" fontId="0" fillId="5" borderId="36" xfId="0" applyFill="1" applyBorder="1">
      <alignment vertical="center"/>
    </xf>
    <xf numFmtId="0" fontId="0" fillId="5" borderId="7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1" fillId="0" borderId="41" xfId="0" applyFont="1" applyBorder="1" applyAlignment="1">
      <alignment horizontal="left" vertical="center"/>
    </xf>
    <xf numFmtId="0" fontId="17" fillId="0" borderId="36" xfId="0" applyFont="1" applyBorder="1">
      <alignment vertical="center"/>
    </xf>
    <xf numFmtId="0" fontId="17" fillId="0" borderId="18" xfId="0" applyFont="1" applyBorder="1">
      <alignment vertical="center"/>
    </xf>
    <xf numFmtId="0" fontId="0" fillId="3" borderId="16" xfId="0" applyFill="1" applyBorder="1" applyProtection="1">
      <alignment vertical="center"/>
      <protection locked="0"/>
    </xf>
    <xf numFmtId="0" fontId="17" fillId="0" borderId="41" xfId="0" applyFont="1" applyBorder="1">
      <alignment vertical="center"/>
    </xf>
    <xf numFmtId="0" fontId="18" fillId="0" borderId="18" xfId="0" applyFont="1" applyBorder="1">
      <alignment vertical="center"/>
    </xf>
    <xf numFmtId="0" fontId="15" fillId="0" borderId="0" xfId="0" applyFont="1">
      <alignment vertical="center"/>
    </xf>
    <xf numFmtId="0" fontId="17" fillId="0" borderId="8" xfId="0" applyFont="1" applyBorder="1">
      <alignment vertical="center"/>
    </xf>
    <xf numFmtId="0" fontId="18" fillId="0" borderId="36" xfId="0" applyFont="1" applyBorder="1" applyAlignment="1">
      <alignment horizontal="left" vertical="center"/>
    </xf>
    <xf numFmtId="0" fontId="15" fillId="0" borderId="18" xfId="0" applyFont="1" applyBorder="1">
      <alignment vertical="center"/>
    </xf>
    <xf numFmtId="0" fontId="18" fillId="0" borderId="36" xfId="0" applyFont="1" applyBorder="1">
      <alignment vertical="center"/>
    </xf>
    <xf numFmtId="0" fontId="18" fillId="0" borderId="41" xfId="0" applyFont="1" applyBorder="1">
      <alignment vertical="center"/>
    </xf>
    <xf numFmtId="0" fontId="8" fillId="3" borderId="64" xfId="0" applyFont="1" applyFill="1" applyBorder="1" applyAlignment="1" applyProtection="1">
      <alignment horizontal="center" vertical="center"/>
    </xf>
    <xf numFmtId="0" fontId="14" fillId="3" borderId="65" xfId="0" applyFont="1" applyFill="1" applyBorder="1" applyProtection="1">
      <alignment vertical="center"/>
    </xf>
    <xf numFmtId="0" fontId="14" fillId="3" borderId="60" xfId="0" applyFont="1" applyFill="1" applyBorder="1" applyProtection="1">
      <alignment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4" xfId="0" applyFont="1" applyFill="1" applyBorder="1" applyProtection="1">
      <alignment vertical="center"/>
    </xf>
    <xf numFmtId="0" fontId="14" fillId="3" borderId="21" xfId="0" applyFont="1" applyFill="1" applyBorder="1" applyProtection="1">
      <alignment vertical="center"/>
    </xf>
    <xf numFmtId="0" fontId="8" fillId="3" borderId="46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horizontal="center" vertical="center"/>
    </xf>
    <xf numFmtId="0" fontId="10" fillId="3" borderId="41" xfId="0" applyFont="1" applyFill="1" applyBorder="1" applyProtection="1">
      <alignment vertical="center"/>
    </xf>
    <xf numFmtId="0" fontId="10" fillId="3" borderId="16" xfId="0" applyFont="1" applyFill="1" applyBorder="1" applyProtection="1">
      <alignment vertical="center"/>
    </xf>
    <xf numFmtId="0" fontId="0" fillId="3" borderId="39" xfId="0" applyFill="1" applyBorder="1" applyProtection="1">
      <alignment vertical="center"/>
    </xf>
    <xf numFmtId="0" fontId="8" fillId="3" borderId="27" xfId="0" applyFont="1" applyFill="1" applyBorder="1" applyAlignment="1" applyProtection="1">
      <alignment horizontal="center" vertical="center"/>
    </xf>
    <xf numFmtId="0" fontId="0" fillId="3" borderId="0" xfId="0" applyFill="1" applyBorder="1" applyProtection="1">
      <alignment vertical="center"/>
    </xf>
    <xf numFmtId="0" fontId="0" fillId="3" borderId="17" xfId="0" applyFill="1" applyBorder="1" applyProtection="1">
      <alignment vertical="center"/>
    </xf>
    <xf numFmtId="0" fontId="8" fillId="3" borderId="36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8" xfId="0" applyFont="1" applyFill="1" applyBorder="1" applyProtection="1">
      <alignment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3" xfId="0" applyFont="1" applyFill="1" applyBorder="1" applyProtection="1">
      <alignment vertical="center"/>
    </xf>
    <xf numFmtId="0" fontId="8" fillId="3" borderId="23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0" fillId="3" borderId="18" xfId="0" applyFill="1" applyBorder="1" applyProtection="1">
      <alignment vertical="center"/>
    </xf>
    <xf numFmtId="0" fontId="19" fillId="0" borderId="0" xfId="0" applyFont="1">
      <alignment vertical="center"/>
    </xf>
    <xf numFmtId="0" fontId="20" fillId="0" borderId="66" xfId="0" applyFont="1" applyBorder="1" applyAlignment="1">
      <alignment vertical="center" wrapText="1"/>
    </xf>
    <xf numFmtId="0" fontId="21" fillId="0" borderId="0" xfId="0" applyFont="1">
      <alignment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0" fillId="0" borderId="66" xfId="0" quotePrefix="1" applyFont="1" applyBorder="1" applyAlignment="1">
      <alignment vertical="center" wrapText="1"/>
    </xf>
    <xf numFmtId="0" fontId="1" fillId="0" borderId="0" xfId="0" applyFont="1" applyProtection="1">
      <alignment vertical="center"/>
      <protection locked="0"/>
    </xf>
    <xf numFmtId="0" fontId="21" fillId="2" borderId="2" xfId="0" applyFont="1" applyFill="1" applyBorder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Fill="1" applyAlignment="1">
      <alignment vertical="center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left" vertical="center" wrapText="1"/>
      <protection locked="0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49" fontId="9" fillId="0" borderId="2" xfId="0" quotePrefix="1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50" xfId="0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>
      <alignment horizontal="center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2" borderId="27" xfId="0" applyFont="1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 wrapText="1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4" xfId="0" applyFont="1" applyFill="1" applyBorder="1" applyAlignment="1" applyProtection="1">
      <alignment horizontal="left" vertical="center"/>
      <protection locked="0"/>
    </xf>
    <xf numFmtId="0" fontId="9" fillId="2" borderId="25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left" vertical="center" wrapText="1"/>
    </xf>
    <xf numFmtId="49" fontId="9" fillId="0" borderId="35" xfId="0" applyNumberFormat="1" applyFont="1" applyBorder="1" applyAlignment="1">
      <alignment horizontal="left" vertical="center" wrapText="1"/>
    </xf>
    <xf numFmtId="49" fontId="9" fillId="0" borderId="12" xfId="0" quotePrefix="1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49" fontId="9" fillId="0" borderId="42" xfId="0" quotePrefix="1" applyNumberFormat="1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left" vertical="center" wrapText="1"/>
    </xf>
    <xf numFmtId="49" fontId="9" fillId="0" borderId="29" xfId="0" applyNumberFormat="1" applyFont="1" applyBorder="1" applyAlignment="1">
      <alignment horizontal="left" vertical="center" wrapText="1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49" fontId="9" fillId="0" borderId="1" xfId="0" quotePrefix="1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9" fillId="0" borderId="42" xfId="0" quotePrefix="1" applyFont="1" applyBorder="1" applyAlignment="1">
      <alignment horizontal="center" vertical="center"/>
    </xf>
    <xf numFmtId="0" fontId="9" fillId="0" borderId="33" xfId="0" quotePrefix="1" applyFon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43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7" fillId="0" borderId="43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workbookViewId="0">
      <selection activeCell="H102" sqref="H101:H102"/>
    </sheetView>
  </sheetViews>
  <sheetFormatPr defaultRowHeight="13.5"/>
  <cols>
    <col min="3" max="3" width="5.125" customWidth="1"/>
    <col min="4" max="4" width="13.375" customWidth="1"/>
    <col min="11" max="11" width="9.25" bestFit="1" customWidth="1"/>
    <col min="12" max="12" width="4.5" customWidth="1"/>
    <col min="13" max="13" width="2.5" customWidth="1"/>
    <col min="14" max="15" width="0" hidden="1" customWidth="1"/>
    <col min="16" max="16" width="1.125" hidden="1" customWidth="1"/>
  </cols>
  <sheetData>
    <row r="1" spans="1:16" ht="18.75">
      <c r="A1" s="181" t="s">
        <v>90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6" ht="18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6" ht="19.5" thickBot="1">
      <c r="A3" s="102"/>
      <c r="B3" s="102"/>
      <c r="C3" s="104" t="s">
        <v>143</v>
      </c>
      <c r="D3" s="103"/>
      <c r="E3" s="103"/>
      <c r="F3" s="103"/>
      <c r="G3" s="103"/>
      <c r="H3" s="103"/>
      <c r="I3" s="103"/>
      <c r="J3" s="103"/>
      <c r="K3" s="103"/>
    </row>
    <row r="4" spans="1:16" ht="18" thickBot="1">
      <c r="C4" s="1"/>
      <c r="K4" s="217" t="s">
        <v>5</v>
      </c>
      <c r="L4" s="218"/>
      <c r="M4" s="219"/>
    </row>
    <row r="5" spans="1:16" ht="20.100000000000001" customHeight="1">
      <c r="A5" s="253" t="e">
        <f>VLOOKUP($E$5,都道府県コード!$A$1:$B$47,2)</f>
        <v>#N/A</v>
      </c>
      <c r="B5" s="254"/>
      <c r="C5" s="2"/>
      <c r="D5" s="11" t="s">
        <v>94</v>
      </c>
      <c r="E5" s="98"/>
      <c r="F5" s="255" t="s">
        <v>144</v>
      </c>
      <c r="G5" s="256"/>
      <c r="H5" s="257"/>
      <c r="I5" s="257"/>
      <c r="J5" s="3"/>
      <c r="K5" s="71" t="str">
        <f t="shared" ref="K5:K10" si="0">IF(E5="","×","○")</f>
        <v>×</v>
      </c>
      <c r="L5" s="72"/>
      <c r="M5" s="73"/>
    </row>
    <row r="6" spans="1:16" ht="20.100000000000001" customHeight="1">
      <c r="A6" s="258" t="str">
        <f>INDEX(E6,1,1)</f>
        <v>普①</v>
      </c>
      <c r="B6" s="258"/>
      <c r="C6" s="2"/>
      <c r="D6" s="11" t="s">
        <v>91</v>
      </c>
      <c r="E6" s="101" t="s">
        <v>142</v>
      </c>
      <c r="F6" s="100"/>
      <c r="G6" s="95"/>
      <c r="H6" s="95"/>
      <c r="I6" s="95"/>
      <c r="J6" s="95"/>
      <c r="K6" s="74" t="str">
        <f t="shared" si="0"/>
        <v>○</v>
      </c>
      <c r="L6" s="75"/>
      <c r="M6" s="76"/>
    </row>
    <row r="7" spans="1:16" ht="20.100000000000001" customHeight="1">
      <c r="C7" s="2"/>
      <c r="D7" s="11" t="s">
        <v>0</v>
      </c>
      <c r="E7" s="182"/>
      <c r="F7" s="183"/>
      <c r="G7" s="184"/>
      <c r="H7" s="11" t="s">
        <v>1</v>
      </c>
      <c r="I7" s="4"/>
      <c r="J7" s="4"/>
      <c r="K7" s="74" t="str">
        <f t="shared" si="0"/>
        <v>×</v>
      </c>
      <c r="L7" s="75"/>
      <c r="M7" s="76"/>
    </row>
    <row r="8" spans="1:16" ht="20.100000000000001" customHeight="1">
      <c r="C8" s="2"/>
      <c r="D8" s="11" t="s">
        <v>92</v>
      </c>
      <c r="E8" s="182"/>
      <c r="F8" s="251"/>
      <c r="G8" s="252"/>
      <c r="H8" s="10"/>
      <c r="I8" s="4"/>
      <c r="J8" s="4"/>
      <c r="K8" s="74" t="str">
        <f t="shared" si="0"/>
        <v>×</v>
      </c>
      <c r="L8" s="75"/>
      <c r="M8" s="76"/>
    </row>
    <row r="9" spans="1:16" ht="20.100000000000001" customHeight="1">
      <c r="C9" s="2"/>
      <c r="D9" s="11" t="s">
        <v>93</v>
      </c>
      <c r="E9" s="182"/>
      <c r="F9" s="215"/>
      <c r="G9" s="216"/>
      <c r="H9" s="10"/>
      <c r="I9" s="4"/>
      <c r="J9" s="4"/>
      <c r="K9" s="74" t="str">
        <f t="shared" si="0"/>
        <v>×</v>
      </c>
      <c r="L9" s="75"/>
      <c r="M9" s="76"/>
    </row>
    <row r="10" spans="1:16" ht="20.100000000000001" customHeight="1" thickBot="1">
      <c r="C10" s="2"/>
      <c r="D10" s="11" t="s">
        <v>2</v>
      </c>
      <c r="E10" s="185"/>
      <c r="F10" s="186"/>
      <c r="G10" s="187"/>
      <c r="K10" s="77" t="str">
        <f t="shared" si="0"/>
        <v>×</v>
      </c>
      <c r="L10" s="78"/>
      <c r="M10" s="79"/>
    </row>
    <row r="11" spans="1:16" ht="14.25" thickBot="1">
      <c r="C11" s="5"/>
      <c r="K11" s="188" t="str">
        <f>IF(COUNTIFS(E16:I95,"and(&lt;&gt;1,&lt;&gt;0)&gt;0"),"回答欄に1以外が入力されています。","")</f>
        <v/>
      </c>
      <c r="L11" s="189"/>
      <c r="M11" s="189"/>
    </row>
    <row r="12" spans="1:16" ht="14.25" thickBot="1">
      <c r="A12" s="190" t="s">
        <v>3</v>
      </c>
      <c r="B12" s="191"/>
      <c r="C12" s="191"/>
      <c r="D12" s="192"/>
      <c r="E12" s="193" t="s">
        <v>4</v>
      </c>
      <c r="F12" s="194"/>
      <c r="G12" s="194"/>
      <c r="H12" s="194"/>
      <c r="I12" s="194"/>
      <c r="J12" s="6"/>
      <c r="K12" s="195" t="s">
        <v>5</v>
      </c>
      <c r="L12" s="196"/>
      <c r="M12" s="197"/>
    </row>
    <row r="13" spans="1:16">
      <c r="A13" s="198">
        <v>1</v>
      </c>
      <c r="B13" s="146" t="s">
        <v>18</v>
      </c>
      <c r="C13" s="147"/>
      <c r="D13" s="148"/>
      <c r="E13" s="12" t="s">
        <v>6</v>
      </c>
      <c r="F13" s="13" t="s">
        <v>47</v>
      </c>
      <c r="G13" s="119" ph="1"/>
      <c r="H13" s="119" ph="1"/>
      <c r="I13" s="119" ph="1"/>
      <c r="J13" s="119" ph="1"/>
      <c r="K13" s="80" t="s">
        <v>53</v>
      </c>
      <c r="L13" s="81"/>
      <c r="M13" s="82"/>
    </row>
    <row r="14" spans="1:16" ht="14.25" thickBot="1">
      <c r="A14" s="199"/>
      <c r="B14" s="130"/>
      <c r="C14" s="144"/>
      <c r="D14" s="144"/>
      <c r="E14" s="14"/>
      <c r="F14" s="15"/>
      <c r="G14" s="120" ph="1"/>
      <c r="H14" s="120" ph="1"/>
      <c r="I14" s="120" ph="1"/>
      <c r="J14" s="120" ph="1"/>
      <c r="K14" s="83" t="str">
        <f>IF(E14+F14=1,"○","×")</f>
        <v>×</v>
      </c>
      <c r="L14" s="84"/>
      <c r="M14" s="85"/>
    </row>
    <row r="15" spans="1:16">
      <c r="A15" s="199"/>
      <c r="B15" s="128" t="s">
        <v>17</v>
      </c>
      <c r="C15" s="166"/>
      <c r="D15" s="167"/>
      <c r="E15" s="12" t="s">
        <v>6</v>
      </c>
      <c r="F15" s="13" t="s">
        <v>55</v>
      </c>
      <c r="G15" s="16" t="s">
        <v>8</v>
      </c>
      <c r="H15" s="16" t="s">
        <v>9</v>
      </c>
      <c r="I15" s="16" t="s">
        <v>10</v>
      </c>
      <c r="J15" s="121"/>
      <c r="K15" s="35" t="s">
        <v>53</v>
      </c>
      <c r="L15" s="62"/>
      <c r="M15" s="36"/>
      <c r="N15" s="45"/>
      <c r="O15" s="46"/>
      <c r="P15" s="47"/>
    </row>
    <row r="16" spans="1:16" ht="14.25" thickBot="1">
      <c r="A16" s="199"/>
      <c r="B16" s="128"/>
      <c r="C16" s="168"/>
      <c r="D16" s="169"/>
      <c r="E16" s="14"/>
      <c r="F16" s="15"/>
      <c r="G16" s="15"/>
      <c r="H16" s="15"/>
      <c r="I16" s="15"/>
      <c r="J16" s="143"/>
      <c r="K16" s="86" t="str">
        <f>IF(AND(E14=1,SUM(E16:I16)=1),"○",IF(AND($F$14=1,SUM(E16:I16)=0),"○","×"))</f>
        <v>×</v>
      </c>
      <c r="L16" s="43"/>
      <c r="M16" s="44"/>
      <c r="N16" s="60" t="s">
        <v>68</v>
      </c>
      <c r="O16" s="48"/>
      <c r="P16" s="49"/>
    </row>
    <row r="17" spans="1:16" ht="14.25" thickBot="1">
      <c r="A17" s="199"/>
      <c r="B17" s="144"/>
      <c r="C17" s="150" t="s">
        <v>48</v>
      </c>
      <c r="D17" s="151"/>
      <c r="E17" s="152"/>
      <c r="F17" s="153"/>
      <c r="G17" s="153"/>
      <c r="H17" s="153"/>
      <c r="I17" s="153"/>
      <c r="J17" s="209"/>
      <c r="K17" s="87" t="str">
        <f>IF(AND(I16=1,E17=""),"×","○")</f>
        <v>○</v>
      </c>
      <c r="L17" s="39"/>
      <c r="M17" s="40"/>
    </row>
    <row r="18" spans="1:16">
      <c r="A18" s="199"/>
      <c r="B18" s="127" t="s">
        <v>19</v>
      </c>
      <c r="C18" s="131"/>
      <c r="D18" s="132"/>
      <c r="E18" s="12" t="s">
        <v>6</v>
      </c>
      <c r="F18" s="13" t="s">
        <v>7</v>
      </c>
      <c r="G18" s="16" t="s">
        <v>8</v>
      </c>
      <c r="H18" s="16" t="s">
        <v>9</v>
      </c>
      <c r="I18" s="16" t="s">
        <v>10</v>
      </c>
      <c r="J18" s="121"/>
      <c r="K18" s="80" t="s">
        <v>54</v>
      </c>
      <c r="L18" s="62"/>
      <c r="M18" s="36"/>
      <c r="N18" s="45"/>
      <c r="O18" s="46"/>
      <c r="P18" s="47"/>
    </row>
    <row r="19" spans="1:16">
      <c r="A19" s="199"/>
      <c r="B19" s="128"/>
      <c r="C19" s="133"/>
      <c r="D19" s="134"/>
      <c r="E19" s="17"/>
      <c r="F19" s="18"/>
      <c r="G19" s="18"/>
      <c r="H19" s="18"/>
      <c r="I19" s="18"/>
      <c r="J19" s="143"/>
      <c r="K19" s="244" t="str">
        <f>IF(AND(E14=1,(E19+F19+G19+H19+I19+J19+E21+F21+G21+H21+I21+J21)&gt;=1),"○",IF(AND(F14=1,(E19+F19+G19+H19+I19+J19+E21+F21+G21+H21+I21+J21)&gt;=1),"×","○"))</f>
        <v>○</v>
      </c>
      <c r="L19" s="39"/>
      <c r="M19" s="40"/>
      <c r="N19" s="61" t="s">
        <v>68</v>
      </c>
      <c r="O19" s="50"/>
      <c r="P19" s="51"/>
    </row>
    <row r="20" spans="1:16">
      <c r="A20" s="199"/>
      <c r="B20" s="145"/>
      <c r="C20" s="135"/>
      <c r="D20" s="136"/>
      <c r="E20" s="19" t="s">
        <v>11</v>
      </c>
      <c r="F20" s="20" t="s">
        <v>12</v>
      </c>
      <c r="G20" s="21" t="s">
        <v>13</v>
      </c>
      <c r="H20" s="21" t="s">
        <v>14</v>
      </c>
      <c r="I20" s="21" t="s">
        <v>15</v>
      </c>
      <c r="J20" s="22" t="s">
        <v>16</v>
      </c>
      <c r="K20" s="245"/>
      <c r="L20" s="39"/>
      <c r="M20" s="40"/>
      <c r="N20" s="52"/>
      <c r="O20" s="50"/>
      <c r="P20" s="51"/>
    </row>
    <row r="21" spans="1:16" ht="14.25" thickBot="1">
      <c r="A21" s="199"/>
      <c r="B21" s="145"/>
      <c r="C21" s="137"/>
      <c r="D21" s="138"/>
      <c r="E21" s="14"/>
      <c r="F21" s="15"/>
      <c r="G21" s="15"/>
      <c r="H21" s="15"/>
      <c r="I21" s="15"/>
      <c r="J21" s="15"/>
      <c r="K21" s="246"/>
      <c r="L21" s="43"/>
      <c r="M21" s="44"/>
      <c r="N21" s="53"/>
      <c r="O21" s="48"/>
      <c r="P21" s="49"/>
    </row>
    <row r="22" spans="1:16" ht="18.600000000000001" customHeight="1" thickBot="1">
      <c r="A22" s="199"/>
      <c r="B22" s="144"/>
      <c r="C22" s="150" t="s">
        <v>49</v>
      </c>
      <c r="D22" s="151"/>
      <c r="E22" s="152"/>
      <c r="F22" s="153"/>
      <c r="G22" s="153"/>
      <c r="H22" s="153"/>
      <c r="I22" s="153"/>
      <c r="J22" s="209"/>
      <c r="K22" s="87" t="str">
        <f>IF(AND(J21=1,E22=""),"×","○")</f>
        <v>○</v>
      </c>
      <c r="L22" s="39"/>
      <c r="M22" s="40"/>
    </row>
    <row r="23" spans="1:16">
      <c r="A23" s="199"/>
      <c r="B23" s="127" t="s">
        <v>20</v>
      </c>
      <c r="C23" s="131"/>
      <c r="D23" s="132"/>
      <c r="E23" s="12" t="s">
        <v>6</v>
      </c>
      <c r="F23" s="13" t="s">
        <v>7</v>
      </c>
      <c r="G23" s="16" t="s">
        <v>8</v>
      </c>
      <c r="H23" s="16" t="s">
        <v>9</v>
      </c>
      <c r="I23" s="16" t="s">
        <v>10</v>
      </c>
      <c r="J23" s="121"/>
      <c r="K23" s="80" t="s">
        <v>54</v>
      </c>
      <c r="L23" s="62"/>
      <c r="M23" s="36"/>
      <c r="N23" s="45"/>
      <c r="O23" s="46"/>
      <c r="P23" s="47"/>
    </row>
    <row r="24" spans="1:16">
      <c r="A24" s="199"/>
      <c r="B24" s="128"/>
      <c r="C24" s="133"/>
      <c r="D24" s="134"/>
      <c r="E24" s="17"/>
      <c r="F24" s="18"/>
      <c r="G24" s="18"/>
      <c r="H24" s="18"/>
      <c r="I24" s="18"/>
      <c r="J24" s="122"/>
      <c r="K24" s="88"/>
      <c r="L24" s="39"/>
      <c r="M24" s="40"/>
      <c r="N24" s="61" t="s">
        <v>68</v>
      </c>
      <c r="O24" s="50"/>
      <c r="P24" s="51"/>
    </row>
    <row r="25" spans="1:16">
      <c r="A25" s="199"/>
      <c r="B25" s="129"/>
      <c r="C25" s="135"/>
      <c r="D25" s="136"/>
      <c r="E25" s="19" t="s">
        <v>21</v>
      </c>
      <c r="F25" s="20" t="s">
        <v>56</v>
      </c>
      <c r="G25" s="21" t="s">
        <v>13</v>
      </c>
      <c r="H25" s="23" t="s">
        <v>14</v>
      </c>
      <c r="I25" s="123"/>
      <c r="J25" s="125"/>
      <c r="K25" s="89"/>
      <c r="L25" s="39"/>
      <c r="M25" s="40"/>
      <c r="N25" s="52"/>
      <c r="O25" s="50"/>
      <c r="P25" s="51"/>
    </row>
    <row r="26" spans="1:16" ht="14.25" thickBot="1">
      <c r="A26" s="199"/>
      <c r="B26" s="129"/>
      <c r="C26" s="137"/>
      <c r="D26" s="138"/>
      <c r="E26" s="14"/>
      <c r="F26" s="15"/>
      <c r="G26" s="15"/>
      <c r="H26" s="15"/>
      <c r="I26" s="124"/>
      <c r="J26" s="126"/>
      <c r="K26" s="86" t="str">
        <f>IF(AND(E14=1,(E24+F24+G24+H24+I24+E26+F26+G26+H26)&gt;=1),"○",(IF(AND(F14=1,(E24+F24+G24+H24+I24+E26+F26+G26+H26)&gt;=1),"×","○")))</f>
        <v>○</v>
      </c>
      <c r="L26" s="43"/>
      <c r="M26" s="44"/>
      <c r="N26" s="53"/>
      <c r="O26" s="48"/>
      <c r="P26" s="49"/>
    </row>
    <row r="27" spans="1:16" ht="14.25" thickBot="1">
      <c r="A27" s="199"/>
      <c r="B27" s="130"/>
      <c r="C27" s="150" t="s">
        <v>50</v>
      </c>
      <c r="D27" s="151"/>
      <c r="E27" s="139"/>
      <c r="F27" s="140"/>
      <c r="G27" s="140"/>
      <c r="H27" s="140"/>
      <c r="I27" s="141"/>
      <c r="J27" s="142"/>
      <c r="K27" s="87" t="str">
        <f>IF(AND(G26=1,E27=""),"×","○")</f>
        <v>○</v>
      </c>
      <c r="L27" s="39"/>
      <c r="M27" s="40"/>
    </row>
    <row r="28" spans="1:16">
      <c r="A28" s="199"/>
      <c r="B28" s="201" t="s">
        <v>22</v>
      </c>
      <c r="C28" s="203"/>
      <c r="D28" s="204"/>
      <c r="E28" s="12" t="s">
        <v>6</v>
      </c>
      <c r="F28" s="13" t="s">
        <v>7</v>
      </c>
      <c r="G28" s="16" t="s">
        <v>8</v>
      </c>
      <c r="H28" s="16" t="s">
        <v>9</v>
      </c>
      <c r="I28" s="121"/>
      <c r="J28" s="207"/>
      <c r="K28" s="80" t="s">
        <v>53</v>
      </c>
      <c r="L28" s="62"/>
      <c r="M28" s="36"/>
      <c r="N28" s="63" t="s">
        <v>68</v>
      </c>
      <c r="O28" s="46"/>
      <c r="P28" s="47"/>
    </row>
    <row r="29" spans="1:16" ht="14.25" thickBot="1">
      <c r="A29" s="199"/>
      <c r="B29" s="202"/>
      <c r="C29" s="205"/>
      <c r="D29" s="206"/>
      <c r="E29" s="24"/>
      <c r="F29" s="25"/>
      <c r="G29" s="15"/>
      <c r="H29" s="15"/>
      <c r="I29" s="149"/>
      <c r="J29" s="208"/>
      <c r="K29" s="86" t="str">
        <f>IF(AND(E14=1,SUM(E29:H29)=1),"○",IF(AND($F$14=1,SUM(E29:H29)=0),"○","×"))</f>
        <v>×</v>
      </c>
      <c r="L29" s="43"/>
      <c r="M29" s="44"/>
      <c r="N29" s="55">
        <f>IF(OR($E$29=1,$F$29=1),1,0)</f>
        <v>0</v>
      </c>
      <c r="O29" s="56">
        <f>IF(OR($G$29=1,$H$29=1),1,0)</f>
        <v>0</v>
      </c>
      <c r="P29" s="49"/>
    </row>
    <row r="30" spans="1:16">
      <c r="A30" s="199"/>
      <c r="B30" s="127" t="s">
        <v>23</v>
      </c>
      <c r="C30" s="131"/>
      <c r="D30" s="132"/>
      <c r="E30" s="12" t="s">
        <v>88</v>
      </c>
      <c r="F30" s="13" t="s">
        <v>7</v>
      </c>
      <c r="G30" s="16" t="s">
        <v>8</v>
      </c>
      <c r="H30" s="16" t="s">
        <v>9</v>
      </c>
      <c r="I30" s="16" t="s">
        <v>10</v>
      </c>
      <c r="J30" s="16" t="s">
        <v>11</v>
      </c>
      <c r="K30" s="80" t="s">
        <v>54</v>
      </c>
      <c r="L30" s="62"/>
      <c r="M30" s="36"/>
      <c r="N30" s="54"/>
      <c r="O30" s="46"/>
      <c r="P30" s="47"/>
    </row>
    <row r="31" spans="1:16" ht="14.25" thickBot="1">
      <c r="A31" s="199"/>
      <c r="B31" s="128"/>
      <c r="C31" s="133"/>
      <c r="D31" s="134"/>
      <c r="E31" s="17"/>
      <c r="F31" s="18"/>
      <c r="G31" s="18"/>
      <c r="H31" s="18"/>
      <c r="I31" s="18"/>
      <c r="J31" s="18"/>
      <c r="K31" s="86" t="str">
        <f>IF(AND($E$14=1,N29=1,SUM(E31:J31)=0),"×",IF(AND($E$14=1,O29=1,SUM(E31:J31)&gt;=1),"×","○"))</f>
        <v>○</v>
      </c>
      <c r="L31" s="43"/>
      <c r="M31" s="44"/>
      <c r="N31" s="60" t="s">
        <v>69</v>
      </c>
      <c r="O31" s="48"/>
      <c r="P31" s="49"/>
    </row>
    <row r="32" spans="1:16" ht="14.25" thickBot="1">
      <c r="A32" s="199"/>
      <c r="B32" s="130"/>
      <c r="C32" s="150" t="s">
        <v>51</v>
      </c>
      <c r="D32" s="151"/>
      <c r="E32" s="152"/>
      <c r="F32" s="170"/>
      <c r="G32" s="170"/>
      <c r="H32" s="170"/>
      <c r="I32" s="170"/>
      <c r="J32" s="171"/>
      <c r="K32" s="87" t="str">
        <f>IF(AND(J31=1,E32=""),"×","○")</f>
        <v>○</v>
      </c>
      <c r="L32" s="39"/>
      <c r="M32" s="40"/>
    </row>
    <row r="33" spans="1:16">
      <c r="A33" s="199"/>
      <c r="B33" s="127" t="s">
        <v>24</v>
      </c>
      <c r="C33" s="131"/>
      <c r="D33" s="132"/>
      <c r="E33" s="12" t="s">
        <v>6</v>
      </c>
      <c r="F33" s="13" t="s">
        <v>7</v>
      </c>
      <c r="G33" s="16" t="s">
        <v>8</v>
      </c>
      <c r="H33" s="16" t="s">
        <v>9</v>
      </c>
      <c r="I33" s="16" t="s">
        <v>10</v>
      </c>
      <c r="J33" s="121"/>
      <c r="K33" s="80" t="s">
        <v>53</v>
      </c>
      <c r="L33" s="62"/>
      <c r="M33" s="36"/>
      <c r="N33" s="45"/>
      <c r="O33" s="46"/>
      <c r="P33" s="47"/>
    </row>
    <row r="34" spans="1:16">
      <c r="A34" s="199"/>
      <c r="B34" s="128"/>
      <c r="C34" s="133"/>
      <c r="D34" s="134"/>
      <c r="E34" s="17"/>
      <c r="F34" s="18"/>
      <c r="G34" s="18"/>
      <c r="H34" s="18"/>
      <c r="I34" s="18"/>
      <c r="J34" s="122"/>
      <c r="K34" s="88"/>
      <c r="L34" s="39"/>
      <c r="M34" s="40"/>
      <c r="N34" s="61" t="s">
        <v>69</v>
      </c>
      <c r="O34" s="50"/>
      <c r="P34" s="51"/>
    </row>
    <row r="35" spans="1:16">
      <c r="A35" s="199"/>
      <c r="B35" s="129"/>
      <c r="C35" s="135"/>
      <c r="D35" s="136"/>
      <c r="E35" s="19" t="s">
        <v>11</v>
      </c>
      <c r="F35" s="20" t="s">
        <v>12</v>
      </c>
      <c r="G35" s="21" t="s">
        <v>13</v>
      </c>
      <c r="H35" s="23" t="s">
        <v>14</v>
      </c>
      <c r="I35" s="210"/>
      <c r="J35" s="123"/>
      <c r="K35" s="88"/>
      <c r="L35" s="39"/>
      <c r="M35" s="40"/>
      <c r="N35" s="52"/>
      <c r="O35" s="50"/>
      <c r="P35" s="51"/>
    </row>
    <row r="36" spans="1:16" ht="14.25" thickBot="1">
      <c r="A36" s="199"/>
      <c r="B36" s="129"/>
      <c r="C36" s="137"/>
      <c r="D36" s="138"/>
      <c r="E36" s="14"/>
      <c r="F36" s="15"/>
      <c r="G36" s="15"/>
      <c r="H36" s="15"/>
      <c r="I36" s="211"/>
      <c r="J36" s="124"/>
      <c r="K36" s="86" t="str">
        <f>IF(AND($E$14=1,N29=1,(E34+F34+G34+H34+I34+E36+F36+G36+H36)=0),"×",IF(AND($E$14=1,O29=1,(E34+F34+G34+H34+I34+E36+F36+G36+H36)&gt;=1),"×","○"))</f>
        <v>○</v>
      </c>
      <c r="L36" s="43"/>
      <c r="M36" s="44"/>
      <c r="N36" s="53"/>
      <c r="O36" s="48"/>
      <c r="P36" s="49"/>
    </row>
    <row r="37" spans="1:16" ht="14.25" thickBot="1">
      <c r="A37" s="199"/>
      <c r="B37" s="130"/>
      <c r="C37" s="150" t="s">
        <v>52</v>
      </c>
      <c r="D37" s="151"/>
      <c r="E37" s="212"/>
      <c r="F37" s="213"/>
      <c r="G37" s="213"/>
      <c r="H37" s="213"/>
      <c r="I37" s="213"/>
      <c r="J37" s="214"/>
      <c r="K37" s="87" t="str">
        <f>IF(AND(H36=1,E37=""),"×","○")</f>
        <v>○</v>
      </c>
      <c r="L37" s="39"/>
      <c r="M37" s="40"/>
    </row>
    <row r="38" spans="1:16">
      <c r="A38" s="199"/>
      <c r="B38" s="127" t="s">
        <v>25</v>
      </c>
      <c r="C38" s="131"/>
      <c r="D38" s="132"/>
      <c r="E38" s="12" t="s">
        <v>6</v>
      </c>
      <c r="F38" s="13" t="s">
        <v>7</v>
      </c>
      <c r="G38" s="16" t="s">
        <v>8</v>
      </c>
      <c r="H38" s="16" t="s">
        <v>9</v>
      </c>
      <c r="I38" s="16" t="s">
        <v>10</v>
      </c>
      <c r="J38" s="16" t="s">
        <v>11</v>
      </c>
      <c r="K38" s="80" t="s">
        <v>54</v>
      </c>
      <c r="L38" s="62"/>
      <c r="M38" s="36"/>
      <c r="N38" s="45"/>
      <c r="O38" s="46"/>
      <c r="P38" s="47"/>
    </row>
    <row r="39" spans="1:16" ht="14.25" thickBot="1">
      <c r="A39" s="199"/>
      <c r="B39" s="128"/>
      <c r="C39" s="133"/>
      <c r="D39" s="134"/>
      <c r="E39" s="17"/>
      <c r="F39" s="18"/>
      <c r="G39" s="18"/>
      <c r="H39" s="18"/>
      <c r="I39" s="18"/>
      <c r="J39" s="18"/>
      <c r="K39" s="86" t="str">
        <f>IF(AND($E$14=1,N29=1,SUM(E39:J39)=0),"○",IF(AND($E$14=1,O29=1,SUM(E39:J39)&gt;=1),"○","×"))</f>
        <v>×</v>
      </c>
      <c r="L39" s="43"/>
      <c r="M39" s="44"/>
      <c r="N39" s="60" t="s">
        <v>70</v>
      </c>
      <c r="O39" s="48"/>
      <c r="P39" s="49"/>
    </row>
    <row r="40" spans="1:16" ht="14.25" thickBot="1">
      <c r="A40" s="199"/>
      <c r="B40" s="130"/>
      <c r="C40" s="150" t="s">
        <v>51</v>
      </c>
      <c r="D40" s="151"/>
      <c r="E40" s="152"/>
      <c r="F40" s="170"/>
      <c r="G40" s="170"/>
      <c r="H40" s="170"/>
      <c r="I40" s="170"/>
      <c r="J40" s="171"/>
      <c r="K40" s="83" t="str">
        <f>IF(AND(J39=1,E40=""),"×","○")</f>
        <v>○</v>
      </c>
      <c r="L40" s="37"/>
      <c r="M40" s="38"/>
    </row>
    <row r="41" spans="1:16">
      <c r="A41" s="199"/>
      <c r="B41" s="237" t="s">
        <v>26</v>
      </c>
      <c r="C41" s="160"/>
      <c r="D41" s="161"/>
      <c r="E41" s="172"/>
      <c r="F41" s="141"/>
      <c r="G41" s="141"/>
      <c r="H41" s="141"/>
      <c r="I41" s="141"/>
      <c r="J41" s="142"/>
      <c r="K41" s="90"/>
      <c r="L41" s="39"/>
      <c r="M41" s="40"/>
      <c r="N41" s="45"/>
      <c r="O41" s="46"/>
      <c r="P41" s="47"/>
    </row>
    <row r="42" spans="1:16">
      <c r="A42" s="199"/>
      <c r="B42" s="237"/>
      <c r="C42" s="160"/>
      <c r="D42" s="161"/>
      <c r="E42" s="173"/>
      <c r="F42" s="141"/>
      <c r="G42" s="141"/>
      <c r="H42" s="141"/>
      <c r="I42" s="141"/>
      <c r="J42" s="142"/>
      <c r="K42" s="88"/>
      <c r="L42" s="39"/>
      <c r="M42" s="40"/>
      <c r="N42" s="61" t="s">
        <v>89</v>
      </c>
      <c r="O42" s="50"/>
      <c r="P42" s="51"/>
    </row>
    <row r="43" spans="1:16" ht="14.25" thickBot="1">
      <c r="A43" s="200"/>
      <c r="B43" s="238"/>
      <c r="C43" s="162"/>
      <c r="D43" s="163"/>
      <c r="E43" s="174"/>
      <c r="F43" s="175"/>
      <c r="G43" s="175"/>
      <c r="H43" s="175"/>
      <c r="I43" s="175"/>
      <c r="J43" s="176"/>
      <c r="K43" s="83" t="str">
        <f>IF(AND($E$14=1,E41=""),"×","○")</f>
        <v>○</v>
      </c>
      <c r="L43" s="37"/>
      <c r="M43" s="38"/>
      <c r="N43" s="53"/>
      <c r="O43" s="48"/>
      <c r="P43" s="49"/>
    </row>
    <row r="44" spans="1:16">
      <c r="A44" s="198">
        <v>2</v>
      </c>
      <c r="B44" s="177" t="s">
        <v>27</v>
      </c>
      <c r="C44" s="133"/>
      <c r="D44" s="134"/>
      <c r="E44" s="26" t="s">
        <v>28</v>
      </c>
      <c r="F44" s="27" t="s">
        <v>29</v>
      </c>
      <c r="G44" s="119" ph="1"/>
      <c r="H44" s="119" ph="1"/>
      <c r="I44" s="119" ph="1"/>
      <c r="J44" s="119" ph="1"/>
      <c r="K44" s="91" t="s">
        <v>53</v>
      </c>
      <c r="L44" s="39"/>
      <c r="M44" s="40"/>
    </row>
    <row r="45" spans="1:16" ht="14.25" thickBot="1">
      <c r="A45" s="199"/>
      <c r="B45" s="164"/>
      <c r="C45" s="178"/>
      <c r="D45" s="179"/>
      <c r="E45" s="14"/>
      <c r="F45" s="15"/>
      <c r="G45" s="180" ph="1"/>
      <c r="H45" s="180" ph="1"/>
      <c r="I45" s="180" ph="1"/>
      <c r="J45" s="180" ph="1"/>
      <c r="K45" s="87" t="str">
        <f>IF(E45+F45=1,"○","×")</f>
        <v>×</v>
      </c>
      <c r="L45" s="39"/>
      <c r="M45" s="40"/>
    </row>
    <row r="46" spans="1:16">
      <c r="A46" s="199"/>
      <c r="B46" s="177" t="s">
        <v>30</v>
      </c>
      <c r="C46" s="133"/>
      <c r="D46" s="134"/>
      <c r="E46" s="26" t="s">
        <v>28</v>
      </c>
      <c r="F46" s="27" t="s">
        <v>29</v>
      </c>
      <c r="G46" s="226" ph="1"/>
      <c r="H46" s="226" ph="1"/>
      <c r="I46" s="226" ph="1"/>
      <c r="J46" s="123" ph="1"/>
      <c r="K46" s="80" t="s">
        <v>53</v>
      </c>
      <c r="L46" s="62"/>
      <c r="M46" s="36"/>
      <c r="N46" s="63" t="s">
        <v>71</v>
      </c>
      <c r="O46" s="46"/>
      <c r="P46" s="47"/>
    </row>
    <row r="47" spans="1:16" ht="14.25" thickBot="1">
      <c r="A47" s="199"/>
      <c r="B47" s="164"/>
      <c r="C47" s="178"/>
      <c r="D47" s="179"/>
      <c r="E47" s="14"/>
      <c r="F47" s="15"/>
      <c r="G47" s="120" ph="1"/>
      <c r="H47" s="120" ph="1"/>
      <c r="I47" s="120" ph="1"/>
      <c r="J47" s="236" ph="1"/>
      <c r="K47" s="86" t="str">
        <f>IF(AND(E45=1,SUM(E47:F47)=0),"○",IF(AND($F$45=1,SUM(E47:I47)=1),"○","×"))</f>
        <v>×</v>
      </c>
      <c r="L47" s="43"/>
      <c r="M47" s="44"/>
      <c r="N47" s="53"/>
      <c r="O47" s="48"/>
      <c r="P47" s="49"/>
    </row>
    <row r="48" spans="1:16" ht="44.25" thickBot="1">
      <c r="A48" s="199"/>
      <c r="B48" s="128" t="s">
        <v>19</v>
      </c>
      <c r="C48" s="131"/>
      <c r="D48" s="132"/>
      <c r="E48" s="32" t="s">
        <v>59</v>
      </c>
      <c r="F48" s="33" t="s">
        <v>60</v>
      </c>
      <c r="G48" s="34" t="s">
        <v>58</v>
      </c>
      <c r="H48" s="34" t="s">
        <v>61</v>
      </c>
      <c r="I48" s="34" t="s">
        <v>63</v>
      </c>
      <c r="J48" s="121"/>
      <c r="K48" s="89" t="s">
        <v>54</v>
      </c>
      <c r="L48" s="39"/>
      <c r="M48" s="40"/>
      <c r="N48" s="66" t="s">
        <v>68</v>
      </c>
      <c r="O48" s="57"/>
      <c r="P48" s="58"/>
    </row>
    <row r="49" spans="1:16">
      <c r="A49" s="199"/>
      <c r="B49" s="128"/>
      <c r="C49" s="178"/>
      <c r="D49" s="179"/>
      <c r="E49" s="14"/>
      <c r="F49" s="15"/>
      <c r="G49" s="15"/>
      <c r="H49" s="15"/>
      <c r="I49" s="15"/>
      <c r="J49" s="149"/>
      <c r="K49" s="87" t="str">
        <f>IF(AND(E45=1,SUM(E49:I49)=0),"×",IF(AND($F$45=1,SUM(E49:I49)&gt;=1),"×","○"))</f>
        <v>○</v>
      </c>
      <c r="L49" s="39"/>
      <c r="M49" s="40"/>
    </row>
    <row r="50" spans="1:16" ht="18.600000000000001" customHeight="1" thickBot="1">
      <c r="A50" s="199"/>
      <c r="B50" s="144"/>
      <c r="C50" s="150" t="s">
        <v>48</v>
      </c>
      <c r="D50" s="151"/>
      <c r="E50" s="152"/>
      <c r="F50" s="153"/>
      <c r="G50" s="153"/>
      <c r="H50" s="154"/>
      <c r="I50" s="154"/>
      <c r="J50" s="155"/>
      <c r="K50" s="92" t="str">
        <f>IF(AND(I49=1,E50=""),"×","○")</f>
        <v>○</v>
      </c>
      <c r="L50" s="41"/>
      <c r="M50" s="42"/>
    </row>
    <row r="51" spans="1:16">
      <c r="A51" s="199"/>
      <c r="B51" s="127" t="s">
        <v>20</v>
      </c>
      <c r="C51" s="156" t="s">
        <v>31</v>
      </c>
      <c r="D51" s="157"/>
      <c r="E51" s="12" t="s">
        <v>6</v>
      </c>
      <c r="F51" s="13" t="s">
        <v>7</v>
      </c>
      <c r="G51" s="16" t="s">
        <v>8</v>
      </c>
      <c r="H51" s="16" t="s">
        <v>44</v>
      </c>
      <c r="I51" s="247" t="s">
        <v>45</v>
      </c>
      <c r="J51" s="248"/>
      <c r="K51" s="80" t="s">
        <v>54</v>
      </c>
      <c r="L51" s="62"/>
      <c r="M51" s="36"/>
      <c r="N51" s="45"/>
      <c r="O51" s="46"/>
      <c r="P51" s="47"/>
    </row>
    <row r="52" spans="1:16">
      <c r="A52" s="199"/>
      <c r="B52" s="128"/>
      <c r="C52" s="158"/>
      <c r="D52" s="159"/>
      <c r="E52" s="17"/>
      <c r="F52" s="18"/>
      <c r="G52" s="18"/>
      <c r="H52" s="18"/>
      <c r="I52" s="220"/>
      <c r="J52" s="221"/>
      <c r="K52" s="87" t="str">
        <f>IF(AND($F$45=1,SUM(E52:H52)=0),"○",IF(AND($E$45=1,E49=1,SUM(E52:H52)&gt;=1),"○",IF(AND($E$45=1,E49="",SUM(E52:H52)=0),"○","×")))</f>
        <v>×</v>
      </c>
      <c r="L52" s="39"/>
      <c r="M52" s="40"/>
      <c r="N52" s="61" t="s">
        <v>73</v>
      </c>
      <c r="O52" s="50"/>
      <c r="P52" s="51"/>
    </row>
    <row r="53" spans="1:16">
      <c r="A53" s="199"/>
      <c r="B53" s="129"/>
      <c r="C53" s="156" t="s">
        <v>32</v>
      </c>
      <c r="D53" s="157"/>
      <c r="E53" s="19" t="s">
        <v>6</v>
      </c>
      <c r="F53" s="20" t="s">
        <v>7</v>
      </c>
      <c r="G53" s="21" t="s">
        <v>8</v>
      </c>
      <c r="H53" s="21" t="s">
        <v>44</v>
      </c>
      <c r="I53" s="222" t="s">
        <v>45</v>
      </c>
      <c r="J53" s="223"/>
      <c r="K53" s="88"/>
      <c r="L53" s="39"/>
      <c r="M53" s="40"/>
      <c r="N53" s="64" t="s">
        <v>72</v>
      </c>
      <c r="O53" s="50"/>
      <c r="P53" s="51"/>
    </row>
    <row r="54" spans="1:16">
      <c r="A54" s="199"/>
      <c r="B54" s="129"/>
      <c r="C54" s="158"/>
      <c r="D54" s="159"/>
      <c r="E54" s="17"/>
      <c r="F54" s="18"/>
      <c r="G54" s="18"/>
      <c r="H54" s="18"/>
      <c r="I54" s="220"/>
      <c r="J54" s="221"/>
      <c r="K54" s="87" t="str">
        <f>IF(AND($F$45=1,SUM(E54:H54)=0),"○",IF(AND($E$45=1,F49=1,SUM(E54:H54)&gt;=1),"○",IF(AND($E$45=1,F49="",SUM(E54:H54)=0),"○","×")))</f>
        <v>×</v>
      </c>
      <c r="L54" s="39"/>
      <c r="M54" s="40"/>
      <c r="N54" s="64" t="s">
        <v>75</v>
      </c>
      <c r="O54" s="50"/>
      <c r="P54" s="51"/>
    </row>
    <row r="55" spans="1:16">
      <c r="A55" s="199"/>
      <c r="B55" s="129"/>
      <c r="C55" s="156" t="s">
        <v>35</v>
      </c>
      <c r="D55" s="157"/>
      <c r="E55" s="19" t="s">
        <v>6</v>
      </c>
      <c r="F55" s="20" t="s">
        <v>7</v>
      </c>
      <c r="G55" s="21" t="s">
        <v>8</v>
      </c>
      <c r="H55" s="21" t="s">
        <v>44</v>
      </c>
      <c r="I55" s="222" t="s">
        <v>45</v>
      </c>
      <c r="J55" s="223"/>
      <c r="K55" s="88"/>
      <c r="L55" s="39"/>
      <c r="M55" s="40"/>
      <c r="N55" s="64" t="s">
        <v>74</v>
      </c>
      <c r="O55" s="50"/>
      <c r="P55" s="51"/>
    </row>
    <row r="56" spans="1:16">
      <c r="A56" s="199"/>
      <c r="B56" s="129"/>
      <c r="C56" s="158"/>
      <c r="D56" s="159"/>
      <c r="E56" s="17"/>
      <c r="F56" s="18"/>
      <c r="G56" s="18"/>
      <c r="H56" s="15"/>
      <c r="I56" s="105"/>
      <c r="J56" s="106"/>
      <c r="K56" s="87" t="str">
        <f>IF(AND($F$45=1,SUM(E56:H56)=0),"○",IF(AND($E$45=1,G49=1,SUM(E56:H56)&gt;=1),"○",IF(AND($E$45=1,G49="",SUM(E56:H56)=0),"○","×")))</f>
        <v>×</v>
      </c>
      <c r="L56" s="39"/>
      <c r="M56" s="40"/>
      <c r="N56" s="65"/>
      <c r="O56" s="50"/>
      <c r="P56" s="51"/>
    </row>
    <row r="57" spans="1:16">
      <c r="A57" s="199"/>
      <c r="B57" s="129"/>
      <c r="C57" s="156" t="s">
        <v>33</v>
      </c>
      <c r="D57" s="157"/>
      <c r="E57" s="19" t="s">
        <v>6</v>
      </c>
      <c r="F57" s="20" t="s">
        <v>7</v>
      </c>
      <c r="G57" s="21" t="s">
        <v>8</v>
      </c>
      <c r="H57" s="28" t="s">
        <v>44</v>
      </c>
      <c r="I57" s="224" t="s">
        <v>45</v>
      </c>
      <c r="J57" s="225"/>
      <c r="K57" s="88"/>
      <c r="L57" s="39"/>
      <c r="M57" s="40"/>
      <c r="N57" s="64" t="s">
        <v>76</v>
      </c>
      <c r="O57" s="50"/>
      <c r="P57" s="51"/>
    </row>
    <row r="58" spans="1:16">
      <c r="A58" s="199"/>
      <c r="B58" s="129"/>
      <c r="C58" s="158"/>
      <c r="D58" s="159"/>
      <c r="E58" s="14"/>
      <c r="F58" s="15"/>
      <c r="G58" s="15"/>
      <c r="H58" s="15"/>
      <c r="I58" s="105"/>
      <c r="J58" s="106"/>
      <c r="K58" s="87" t="str">
        <f>IF(AND($F$45=1,SUM(E58:H58)=0),"○",IF(AND($E$45=1,H49=1,SUM(E58:H58)&gt;=1),"○",IF(AND($E$45=1,H49="",SUM(E58:H58)=0),"○","×")))</f>
        <v>×</v>
      </c>
      <c r="L58" s="39"/>
      <c r="M58" s="40"/>
      <c r="N58" s="64" t="s">
        <v>77</v>
      </c>
      <c r="O58" s="50"/>
      <c r="P58" s="51"/>
    </row>
    <row r="59" spans="1:16">
      <c r="A59" s="199"/>
      <c r="B59" s="129"/>
      <c r="C59" s="156" t="s">
        <v>34</v>
      </c>
      <c r="D59" s="157"/>
      <c r="E59" s="26" t="s">
        <v>6</v>
      </c>
      <c r="F59" s="27" t="s">
        <v>7</v>
      </c>
      <c r="G59" s="28" t="s">
        <v>8</v>
      </c>
      <c r="H59" s="28" t="s">
        <v>44</v>
      </c>
      <c r="I59" s="224" t="s">
        <v>45</v>
      </c>
      <c r="J59" s="225"/>
      <c r="K59" s="88"/>
      <c r="L59" s="39"/>
      <c r="M59" s="40"/>
      <c r="N59" s="52"/>
      <c r="O59" s="50"/>
      <c r="P59" s="51"/>
    </row>
    <row r="60" spans="1:16" ht="14.25" thickBot="1">
      <c r="A60" s="199"/>
      <c r="B60" s="129"/>
      <c r="C60" s="158"/>
      <c r="D60" s="159"/>
      <c r="E60" s="14"/>
      <c r="F60" s="15"/>
      <c r="G60" s="15"/>
      <c r="H60" s="18"/>
      <c r="I60" s="105"/>
      <c r="J60" s="106"/>
      <c r="K60" s="86" t="str">
        <f>IF(AND($F$45=1,SUM(E60:H60)=0),"○",IF(AND($E$45=1,I49=1,SUM(E60:H60)&gt;=1),"○",IF(AND($E$45=1,I49="",SUM(E60:H60)=0),"○","×")))</f>
        <v>×</v>
      </c>
      <c r="L60" s="43"/>
      <c r="M60" s="44"/>
      <c r="N60" s="53"/>
      <c r="O60" s="48"/>
      <c r="P60" s="49"/>
    </row>
    <row r="61" spans="1:16">
      <c r="A61" s="199"/>
      <c r="B61" s="228" t="s">
        <v>36</v>
      </c>
      <c r="C61" s="131"/>
      <c r="D61" s="132"/>
      <c r="E61" s="12" t="s">
        <v>6</v>
      </c>
      <c r="F61" s="13" t="s">
        <v>7</v>
      </c>
      <c r="G61" s="16" t="s">
        <v>8</v>
      </c>
      <c r="H61" s="16" t="s">
        <v>9</v>
      </c>
      <c r="I61" s="16" t="s">
        <v>10</v>
      </c>
      <c r="J61" s="16" t="s">
        <v>57</v>
      </c>
      <c r="K61" s="89" t="s">
        <v>53</v>
      </c>
      <c r="L61" s="39"/>
      <c r="M61" s="40"/>
      <c r="N61" s="8"/>
    </row>
    <row r="62" spans="1:16" ht="14.25" thickBot="1">
      <c r="A62" s="199"/>
      <c r="B62" s="165"/>
      <c r="C62" s="178"/>
      <c r="D62" s="179"/>
      <c r="E62" s="14"/>
      <c r="F62" s="15"/>
      <c r="G62" s="15"/>
      <c r="H62" s="15"/>
      <c r="I62" s="15"/>
      <c r="J62" s="15"/>
      <c r="K62" s="87" t="str">
        <f>IF(SUM(E62:J62)=1,"○","×")</f>
        <v>×</v>
      </c>
      <c r="L62" s="39"/>
      <c r="M62" s="40"/>
      <c r="N62" s="8"/>
    </row>
    <row r="63" spans="1:16">
      <c r="A63" s="199"/>
      <c r="B63" s="127" t="s">
        <v>23</v>
      </c>
      <c r="C63" s="131"/>
      <c r="D63" s="230"/>
      <c r="E63" s="233"/>
      <c r="F63" s="234"/>
      <c r="G63" s="234"/>
      <c r="H63" s="234"/>
      <c r="I63" s="234"/>
      <c r="J63" s="235"/>
      <c r="K63" s="93"/>
      <c r="L63" s="62"/>
      <c r="M63" s="36"/>
      <c r="N63" s="59"/>
      <c r="O63" s="46"/>
      <c r="P63" s="47"/>
    </row>
    <row r="64" spans="1:16">
      <c r="A64" s="199"/>
      <c r="B64" s="129"/>
      <c r="C64" s="135"/>
      <c r="D64" s="136"/>
      <c r="E64" s="173"/>
      <c r="F64" s="141"/>
      <c r="G64" s="141"/>
      <c r="H64" s="141"/>
      <c r="I64" s="141"/>
      <c r="J64" s="142"/>
      <c r="K64" s="88"/>
      <c r="L64" s="39"/>
      <c r="M64" s="40"/>
      <c r="N64" s="61" t="s">
        <v>68</v>
      </c>
      <c r="O64" s="50"/>
      <c r="P64" s="51"/>
    </row>
    <row r="65" spans="1:16" ht="14.25" thickBot="1">
      <c r="A65" s="200"/>
      <c r="B65" s="229"/>
      <c r="C65" s="231"/>
      <c r="D65" s="232"/>
      <c r="E65" s="174"/>
      <c r="F65" s="175"/>
      <c r="G65" s="175"/>
      <c r="H65" s="175"/>
      <c r="I65" s="175"/>
      <c r="J65" s="176"/>
      <c r="K65" s="83" t="str">
        <f>IF(AND($E$45=1,E63=""),"×","○")</f>
        <v>○</v>
      </c>
      <c r="L65" s="37"/>
      <c r="M65" s="38"/>
      <c r="N65" s="67" t="s">
        <v>78</v>
      </c>
      <c r="O65" s="48"/>
      <c r="P65" s="49"/>
    </row>
    <row r="66" spans="1:16">
      <c r="A66" s="198">
        <v>3</v>
      </c>
      <c r="B66" s="164" t="s">
        <v>38</v>
      </c>
      <c r="C66" s="166"/>
      <c r="D66" s="167"/>
      <c r="E66" s="26" t="s">
        <v>28</v>
      </c>
      <c r="F66" s="27" t="s">
        <v>39</v>
      </c>
      <c r="G66" s="249" ph="1"/>
      <c r="H66" s="249" ph="1"/>
      <c r="I66" s="249" ph="1"/>
      <c r="J66" s="250" ph="1"/>
      <c r="K66" s="89" t="s">
        <v>53</v>
      </c>
      <c r="L66" s="39"/>
      <c r="M66" s="40"/>
      <c r="N66" s="8"/>
    </row>
    <row r="67" spans="1:16" ht="14.25" thickBot="1">
      <c r="A67" s="199"/>
      <c r="B67" s="165"/>
      <c r="C67" s="168"/>
      <c r="D67" s="169"/>
      <c r="E67" s="14"/>
      <c r="F67" s="15"/>
      <c r="G67" s="180" ph="1"/>
      <c r="H67" s="180" ph="1"/>
      <c r="I67" s="180" ph="1"/>
      <c r="J67" s="122" ph="1"/>
      <c r="K67" s="87" t="str">
        <f>IF(E67+F67=1,"○","×")</f>
        <v>×</v>
      </c>
      <c r="L67" s="39"/>
      <c r="M67" s="40"/>
      <c r="N67" s="8"/>
    </row>
    <row r="68" spans="1:16">
      <c r="A68" s="199"/>
      <c r="B68" s="201" t="s">
        <v>17</v>
      </c>
      <c r="C68" s="203"/>
      <c r="D68" s="204"/>
      <c r="E68" s="26" t="s">
        <v>28</v>
      </c>
      <c r="F68" s="27" t="s">
        <v>39</v>
      </c>
      <c r="G68" s="226" ph="1"/>
      <c r="H68" s="226" ph="1"/>
      <c r="I68" s="226" ph="1"/>
      <c r="J68" s="123" ph="1"/>
      <c r="K68" s="80" t="s">
        <v>53</v>
      </c>
      <c r="L68" s="62"/>
      <c r="M68" s="36"/>
      <c r="N68" s="63" t="s">
        <v>81</v>
      </c>
      <c r="O68" s="46"/>
      <c r="P68" s="47"/>
    </row>
    <row r="69" spans="1:16" ht="14.25" thickBot="1">
      <c r="A69" s="199"/>
      <c r="B69" s="243"/>
      <c r="C69" s="205"/>
      <c r="D69" s="206"/>
      <c r="E69" s="14"/>
      <c r="F69" s="15"/>
      <c r="G69" s="227" ph="1"/>
      <c r="H69" s="227" ph="1"/>
      <c r="I69" s="227" ph="1"/>
      <c r="J69" s="124" ph="1"/>
      <c r="K69" s="86" t="str">
        <f>IF(AND(E67=1,SUM(E69:F69)=0),"○",(IF(AND($F$67=1,SUM(E69:F69)=1),"○","×")))</f>
        <v>×</v>
      </c>
      <c r="L69" s="43"/>
      <c r="M69" s="44"/>
      <c r="N69" s="69" t="s">
        <v>82</v>
      </c>
      <c r="O69" s="48"/>
      <c r="P69" s="49"/>
    </row>
    <row r="70" spans="1:16" ht="24">
      <c r="A70" s="199"/>
      <c r="B70" s="127" t="s">
        <v>19</v>
      </c>
      <c r="C70" s="131"/>
      <c r="D70" s="132"/>
      <c r="E70" s="30" t="s">
        <v>64</v>
      </c>
      <c r="F70" s="31" t="s">
        <v>65</v>
      </c>
      <c r="G70" s="29" t="s">
        <v>66</v>
      </c>
      <c r="H70" s="29" t="s">
        <v>67</v>
      </c>
      <c r="I70" s="29" t="s">
        <v>62</v>
      </c>
      <c r="J70" s="121"/>
      <c r="K70" s="80" t="s">
        <v>54</v>
      </c>
      <c r="L70" s="62"/>
      <c r="M70" s="36"/>
      <c r="N70" s="70" t="s">
        <v>80</v>
      </c>
      <c r="O70" s="46"/>
      <c r="P70" s="47"/>
    </row>
    <row r="71" spans="1:16" ht="14.25" thickBot="1">
      <c r="A71" s="199"/>
      <c r="B71" s="128"/>
      <c r="C71" s="178"/>
      <c r="D71" s="179"/>
      <c r="E71" s="14"/>
      <c r="F71" s="15"/>
      <c r="G71" s="15"/>
      <c r="H71" s="15"/>
      <c r="I71" s="15"/>
      <c r="J71" s="149"/>
      <c r="K71" s="86" t="str">
        <f>IF(AND(E67=1,SUM(E71:I71)&gt;=1),"○",IF(AND($F$67=1,SUM(E71:I71)=0),"○","×"))</f>
        <v>×</v>
      </c>
      <c r="L71" s="43"/>
      <c r="M71" s="44"/>
      <c r="N71" s="69" t="s">
        <v>79</v>
      </c>
      <c r="O71" s="48"/>
      <c r="P71" s="49"/>
    </row>
    <row r="72" spans="1:16" ht="18.600000000000001" customHeight="1" thickBot="1">
      <c r="A72" s="199"/>
      <c r="B72" s="144"/>
      <c r="C72" s="150" t="s">
        <v>48</v>
      </c>
      <c r="D72" s="151"/>
      <c r="E72" s="152"/>
      <c r="F72" s="153"/>
      <c r="G72" s="153"/>
      <c r="H72" s="154"/>
      <c r="I72" s="154"/>
      <c r="J72" s="155"/>
      <c r="K72" s="87" t="str">
        <f>IF(AND(I71=1,E72=""),"×","○")</f>
        <v>○</v>
      </c>
      <c r="L72" s="39"/>
      <c r="M72" s="40"/>
    </row>
    <row r="73" spans="1:16" ht="18" customHeight="1">
      <c r="A73" s="199"/>
      <c r="B73" s="127" t="s">
        <v>20</v>
      </c>
      <c r="C73" s="156" t="s">
        <v>40</v>
      </c>
      <c r="D73" s="157"/>
      <c r="E73" s="12" t="s">
        <v>6</v>
      </c>
      <c r="F73" s="13" t="s">
        <v>7</v>
      </c>
      <c r="G73" s="16" t="s">
        <v>8</v>
      </c>
      <c r="H73" s="16" t="s">
        <v>44</v>
      </c>
      <c r="I73" s="247" t="s">
        <v>45</v>
      </c>
      <c r="J73" s="248"/>
      <c r="K73" s="80" t="s">
        <v>54</v>
      </c>
      <c r="L73" s="62"/>
      <c r="M73" s="36"/>
      <c r="N73" s="63" t="s">
        <v>73</v>
      </c>
      <c r="O73" s="46"/>
      <c r="P73" s="47"/>
    </row>
    <row r="74" spans="1:16">
      <c r="A74" s="199"/>
      <c r="B74" s="128"/>
      <c r="C74" s="158"/>
      <c r="D74" s="159"/>
      <c r="E74" s="17"/>
      <c r="F74" s="18"/>
      <c r="G74" s="18"/>
      <c r="H74" s="18"/>
      <c r="I74" s="220"/>
      <c r="J74" s="221"/>
      <c r="K74" s="87" t="str">
        <f>IF(AND($F$67=1,SUM(E74:H74)=0),"○",IF(AND($E$67=1,E71=1,SUM(E74:H74)&gt;=1),"○",IF(AND($E$67=1,E71="",SUM(E74:H74)=0),"○","×")))</f>
        <v>×</v>
      </c>
      <c r="L74" s="39"/>
      <c r="M74" s="40"/>
      <c r="N74" s="64" t="s">
        <v>83</v>
      </c>
      <c r="O74" s="50"/>
      <c r="P74" s="51"/>
    </row>
    <row r="75" spans="1:16">
      <c r="A75" s="199"/>
      <c r="B75" s="129"/>
      <c r="C75" s="156" t="s">
        <v>41</v>
      </c>
      <c r="D75" s="157"/>
      <c r="E75" s="19" t="s">
        <v>6</v>
      </c>
      <c r="F75" s="20" t="s">
        <v>7</v>
      </c>
      <c r="G75" s="21" t="s">
        <v>8</v>
      </c>
      <c r="H75" s="21" t="s">
        <v>44</v>
      </c>
      <c r="I75" s="222" t="s">
        <v>45</v>
      </c>
      <c r="J75" s="223"/>
      <c r="K75" s="94"/>
      <c r="L75" s="39"/>
      <c r="M75" s="40"/>
      <c r="N75" s="64" t="s">
        <v>84</v>
      </c>
      <c r="O75" s="50"/>
      <c r="P75" s="51"/>
    </row>
    <row r="76" spans="1:16">
      <c r="A76" s="199"/>
      <c r="B76" s="129"/>
      <c r="C76" s="158"/>
      <c r="D76" s="159"/>
      <c r="E76" s="17"/>
      <c r="F76" s="18"/>
      <c r="G76" s="18"/>
      <c r="H76" s="18"/>
      <c r="I76" s="220"/>
      <c r="J76" s="221"/>
      <c r="K76" s="87" t="str">
        <f>IF(AND($F$67=1,SUM(E76:H76)=0),"○",IF(AND($E$67=1,F71=1,SUM(E76:H76)&gt;=1),"○",IF(AND($E$67=1,F71="",SUM(E76:H76)=0),"○","×")))</f>
        <v>×</v>
      </c>
      <c r="L76" s="39"/>
      <c r="M76" s="40"/>
      <c r="N76" s="64" t="s">
        <v>85</v>
      </c>
      <c r="O76" s="50"/>
      <c r="P76" s="51"/>
    </row>
    <row r="77" spans="1:16">
      <c r="A77" s="199"/>
      <c r="B77" s="129"/>
      <c r="C77" s="156" t="s">
        <v>42</v>
      </c>
      <c r="D77" s="157"/>
      <c r="E77" s="19" t="s">
        <v>6</v>
      </c>
      <c r="F77" s="20" t="s">
        <v>7</v>
      </c>
      <c r="G77" s="21" t="s">
        <v>8</v>
      </c>
      <c r="H77" s="21" t="s">
        <v>44</v>
      </c>
      <c r="I77" s="222" t="s">
        <v>45</v>
      </c>
      <c r="J77" s="223"/>
      <c r="K77" s="88"/>
      <c r="L77" s="39"/>
      <c r="M77" s="40"/>
      <c r="N77" s="68"/>
      <c r="O77" s="50"/>
      <c r="P77" s="51"/>
    </row>
    <row r="78" spans="1:16">
      <c r="A78" s="199"/>
      <c r="B78" s="129"/>
      <c r="C78" s="158"/>
      <c r="D78" s="159"/>
      <c r="E78" s="17"/>
      <c r="F78" s="18"/>
      <c r="G78" s="18"/>
      <c r="H78" s="15"/>
      <c r="I78" s="105"/>
      <c r="J78" s="106"/>
      <c r="K78" s="87" t="str">
        <f>IF(AND($F$67=1,SUM(E78:H78)=0),"○",IF(AND($E$67=1,G71=1,SUM(E78:H78)&gt;=1),"○",IF(AND($E$67=1,G71="",SUM(E78:H78)=0),"○","×")))</f>
        <v>×</v>
      </c>
      <c r="L78" s="39"/>
      <c r="M78" s="40"/>
      <c r="N78" s="64" t="s">
        <v>76</v>
      </c>
      <c r="O78" s="50"/>
      <c r="P78" s="51"/>
    </row>
    <row r="79" spans="1:16">
      <c r="A79" s="199"/>
      <c r="B79" s="129"/>
      <c r="C79" s="156" t="s">
        <v>43</v>
      </c>
      <c r="D79" s="157"/>
      <c r="E79" s="19" t="s">
        <v>6</v>
      </c>
      <c r="F79" s="20" t="s">
        <v>7</v>
      </c>
      <c r="G79" s="21" t="s">
        <v>8</v>
      </c>
      <c r="H79" s="28" t="s">
        <v>44</v>
      </c>
      <c r="I79" s="224" t="s">
        <v>45</v>
      </c>
      <c r="J79" s="225"/>
      <c r="K79" s="88"/>
      <c r="L79" s="39"/>
      <c r="M79" s="40"/>
      <c r="N79" s="64" t="s">
        <v>77</v>
      </c>
      <c r="O79" s="50"/>
      <c r="P79" s="51"/>
    </row>
    <row r="80" spans="1:16" ht="18.600000000000001" customHeight="1">
      <c r="A80" s="199"/>
      <c r="B80" s="129"/>
      <c r="C80" s="158"/>
      <c r="D80" s="159"/>
      <c r="E80" s="14"/>
      <c r="F80" s="15"/>
      <c r="G80" s="15"/>
      <c r="H80" s="15"/>
      <c r="I80" s="105"/>
      <c r="J80" s="106"/>
      <c r="K80" s="87" t="str">
        <f>IF(AND($F$67=1,SUM(E80:H80)=0),"○",IF(AND($E$67=1,H71=1,SUM(E80:H80)&gt;=1),"○",IF(AND($E$67=1,H71="",SUM(E80:H80)=0),"○","×")))</f>
        <v>×</v>
      </c>
      <c r="L80" s="39"/>
      <c r="M80" s="40"/>
      <c r="N80" s="52"/>
      <c r="O80" s="50"/>
      <c r="P80" s="51"/>
    </row>
    <row r="81" spans="1:16" ht="18" customHeight="1">
      <c r="A81" s="199"/>
      <c r="B81" s="129"/>
      <c r="C81" s="156" t="s">
        <v>34</v>
      </c>
      <c r="D81" s="157"/>
      <c r="E81" s="26" t="s">
        <v>6</v>
      </c>
      <c r="F81" s="27" t="s">
        <v>7</v>
      </c>
      <c r="G81" s="28" t="s">
        <v>8</v>
      </c>
      <c r="H81" s="28" t="s">
        <v>44</v>
      </c>
      <c r="I81" s="224" t="s">
        <v>45</v>
      </c>
      <c r="J81" s="225"/>
      <c r="K81" s="88"/>
      <c r="L81" s="39"/>
      <c r="M81" s="40"/>
      <c r="N81" s="52"/>
      <c r="O81" s="50"/>
      <c r="P81" s="51"/>
    </row>
    <row r="82" spans="1:16" ht="14.25" thickBot="1">
      <c r="A82" s="199"/>
      <c r="B82" s="130"/>
      <c r="C82" s="158"/>
      <c r="D82" s="159"/>
      <c r="E82" s="17"/>
      <c r="F82" s="18"/>
      <c r="G82" s="15"/>
      <c r="H82" s="15"/>
      <c r="I82" s="105"/>
      <c r="J82" s="106"/>
      <c r="K82" s="86" t="str">
        <f>IF(AND($F$67=1,SUM(E82:H82)=0),"○",IF(AND($E$67=1,I71=1,SUM(E82:H82)&gt;=1),"○",IF(AND($E$67=1,I71="",SUM(E82:H82)=0),"○","×")))</f>
        <v>×</v>
      </c>
      <c r="L82" s="43"/>
      <c r="M82" s="44"/>
      <c r="N82" s="53"/>
      <c r="O82" s="48"/>
      <c r="P82" s="49"/>
    </row>
    <row r="83" spans="1:16">
      <c r="A83" s="199"/>
      <c r="B83" s="177" t="s">
        <v>46</v>
      </c>
      <c r="C83" s="156" t="s">
        <v>40</v>
      </c>
      <c r="D83" s="157"/>
      <c r="E83" s="19" t="s">
        <v>6</v>
      </c>
      <c r="F83" s="20" t="s">
        <v>7</v>
      </c>
      <c r="G83" s="226"/>
      <c r="H83" s="226"/>
      <c r="I83" s="226"/>
      <c r="J83" s="226"/>
      <c r="K83" s="89" t="s">
        <v>53</v>
      </c>
      <c r="L83" s="39"/>
      <c r="M83" s="40"/>
      <c r="N83" s="45"/>
      <c r="O83" s="46"/>
      <c r="P83" s="47"/>
    </row>
    <row r="84" spans="1:16">
      <c r="A84" s="199"/>
      <c r="B84" s="177"/>
      <c r="C84" s="158"/>
      <c r="D84" s="159"/>
      <c r="E84" s="17"/>
      <c r="F84" s="18"/>
      <c r="G84" s="227"/>
      <c r="H84" s="227"/>
      <c r="I84" s="227"/>
      <c r="J84" s="227"/>
      <c r="K84" s="87" t="str">
        <f>IF(AND($F$67=1,SUM(E84:F84)=0),"○",IF(AND($E$67=1,E71=1,SUM(E84:F84)=1),"○",IF(AND($E$67=1,E71="",SUM(E84:F84)=0),"○","×")))</f>
        <v>×</v>
      </c>
      <c r="L84" s="39"/>
      <c r="M84" s="40"/>
      <c r="N84" s="61" t="s">
        <v>73</v>
      </c>
      <c r="O84" s="50"/>
      <c r="P84" s="51"/>
    </row>
    <row r="85" spans="1:16" ht="18" customHeight="1">
      <c r="A85" s="199"/>
      <c r="B85" s="177"/>
      <c r="C85" s="156" t="s">
        <v>41</v>
      </c>
      <c r="D85" s="157"/>
      <c r="E85" s="19" t="s">
        <v>6</v>
      </c>
      <c r="F85" s="20" t="s">
        <v>7</v>
      </c>
      <c r="G85" s="226"/>
      <c r="H85" s="226"/>
      <c r="I85" s="226"/>
      <c r="J85" s="123"/>
      <c r="K85" s="84"/>
      <c r="L85" s="39"/>
      <c r="M85" s="40"/>
      <c r="N85" s="64" t="s">
        <v>83</v>
      </c>
      <c r="O85" s="50"/>
      <c r="P85" s="51"/>
    </row>
    <row r="86" spans="1:16">
      <c r="A86" s="199"/>
      <c r="B86" s="177"/>
      <c r="C86" s="158"/>
      <c r="D86" s="159"/>
      <c r="E86" s="17"/>
      <c r="F86" s="18"/>
      <c r="G86" s="227"/>
      <c r="H86" s="227"/>
      <c r="I86" s="227"/>
      <c r="J86" s="124"/>
      <c r="K86" s="87" t="str">
        <f>IF(AND($F$67=1,SUM(E86:F86)=0),"○",IF(AND($E$67=1,F71=1,SUM(E86:F86)=1),"○",IF(AND($E$67=1,F71="",SUM(E86:F86)=0),"○","×")))</f>
        <v>×</v>
      </c>
      <c r="L86" s="39"/>
      <c r="M86" s="40"/>
      <c r="N86" s="64" t="s">
        <v>86</v>
      </c>
      <c r="O86" s="50"/>
      <c r="P86" s="51"/>
    </row>
    <row r="87" spans="1:16">
      <c r="A87" s="199"/>
      <c r="B87" s="177"/>
      <c r="C87" s="156" t="s">
        <v>42</v>
      </c>
      <c r="D87" s="157"/>
      <c r="E87" s="19" t="s">
        <v>6</v>
      </c>
      <c r="F87" s="20" t="s">
        <v>7</v>
      </c>
      <c r="G87" s="226"/>
      <c r="H87" s="226"/>
      <c r="I87" s="226"/>
      <c r="J87" s="226"/>
      <c r="K87" s="88"/>
      <c r="L87" s="39"/>
      <c r="M87" s="40"/>
      <c r="N87" s="64" t="s">
        <v>87</v>
      </c>
      <c r="O87" s="50"/>
      <c r="P87" s="51"/>
    </row>
    <row r="88" spans="1:16">
      <c r="A88" s="199"/>
      <c r="B88" s="177"/>
      <c r="C88" s="158"/>
      <c r="D88" s="159"/>
      <c r="E88" s="17"/>
      <c r="F88" s="18"/>
      <c r="G88" s="227"/>
      <c r="H88" s="227"/>
      <c r="I88" s="227"/>
      <c r="J88" s="227"/>
      <c r="K88" s="87" t="str">
        <f>IF(AND($F$67=1,SUM(E88:F88)=0),"○",IF(AND($E$67=1,G71=1,SUM(E88:F88)=1),"○",IF(AND($E$67=1,G71="",SUM(E88:F88)=0),"○","×")))</f>
        <v>×</v>
      </c>
      <c r="L88" s="39"/>
      <c r="M88" s="40"/>
      <c r="N88" s="68"/>
      <c r="O88" s="50"/>
      <c r="P88" s="51"/>
    </row>
    <row r="89" spans="1:16" ht="18" customHeight="1">
      <c r="A89" s="199"/>
      <c r="B89" s="177"/>
      <c r="C89" s="156" t="s">
        <v>43</v>
      </c>
      <c r="D89" s="157"/>
      <c r="E89" s="19" t="s">
        <v>6</v>
      </c>
      <c r="F89" s="20" t="s">
        <v>7</v>
      </c>
      <c r="G89" s="226"/>
      <c r="H89" s="226"/>
      <c r="I89" s="226"/>
      <c r="J89" s="226"/>
      <c r="K89" s="88"/>
      <c r="L89" s="39"/>
      <c r="M89" s="40"/>
      <c r="N89" s="64" t="s">
        <v>76</v>
      </c>
      <c r="O89" s="50"/>
      <c r="P89" s="51"/>
    </row>
    <row r="90" spans="1:16">
      <c r="A90" s="199"/>
      <c r="B90" s="177"/>
      <c r="C90" s="158"/>
      <c r="D90" s="159"/>
      <c r="E90" s="14"/>
      <c r="F90" s="15"/>
      <c r="G90" s="227"/>
      <c r="H90" s="227"/>
      <c r="I90" s="227"/>
      <c r="J90" s="227"/>
      <c r="K90" s="87" t="str">
        <f>IF(AND($F$67=1,SUM(E90:H90)=0),"○",IF(AND($E$67=1,H71=1,SUM(E90:H90)=1),"○",IF(AND($E$67=1,H71="",SUM(E90:H90)=0),"○","×")))</f>
        <v>×</v>
      </c>
      <c r="L90" s="39"/>
      <c r="M90" s="40"/>
      <c r="N90" s="64" t="s">
        <v>77</v>
      </c>
      <c r="O90" s="50"/>
      <c r="P90" s="51"/>
    </row>
    <row r="91" spans="1:16">
      <c r="A91" s="199"/>
      <c r="B91" s="177"/>
      <c r="C91" s="156" t="s">
        <v>34</v>
      </c>
      <c r="D91" s="157"/>
      <c r="E91" s="26" t="s">
        <v>6</v>
      </c>
      <c r="F91" s="27" t="s">
        <v>7</v>
      </c>
      <c r="G91" s="226"/>
      <c r="H91" s="226"/>
      <c r="I91" s="226"/>
      <c r="J91" s="226"/>
      <c r="K91" s="88"/>
      <c r="L91" s="39"/>
      <c r="M91" s="40"/>
      <c r="N91" s="52"/>
      <c r="O91" s="50"/>
      <c r="P91" s="51"/>
    </row>
    <row r="92" spans="1:16" ht="14.25" thickBot="1">
      <c r="A92" s="199"/>
      <c r="B92" s="177"/>
      <c r="C92" s="158"/>
      <c r="D92" s="159"/>
      <c r="E92" s="14"/>
      <c r="F92" s="15"/>
      <c r="G92" s="227"/>
      <c r="H92" s="227"/>
      <c r="I92" s="227"/>
      <c r="J92" s="227"/>
      <c r="K92" s="87" t="str">
        <f>IF(AND($F$67=1,SUM(E92:H92)=0),"○",IF(AND($E$67=1,I71=1,SUM(E92:H92)=1),"○",IF(AND($E$67=1,I71="",SUM(E92:H92)=0),"○","×")))</f>
        <v>×</v>
      </c>
      <c r="L92" s="39"/>
      <c r="M92" s="40"/>
      <c r="N92" s="53"/>
      <c r="O92" s="48"/>
      <c r="P92" s="49"/>
    </row>
    <row r="93" spans="1:16">
      <c r="A93" s="199"/>
      <c r="B93" s="116" t="s">
        <v>37</v>
      </c>
      <c r="C93" s="203"/>
      <c r="D93" s="204"/>
      <c r="E93" s="107"/>
      <c r="F93" s="108"/>
      <c r="G93" s="108"/>
      <c r="H93" s="108"/>
      <c r="I93" s="108"/>
      <c r="J93" s="109"/>
      <c r="K93" s="87"/>
      <c r="L93" s="39"/>
      <c r="M93" s="40"/>
    </row>
    <row r="94" spans="1:16" ht="36" customHeight="1">
      <c r="A94" s="199"/>
      <c r="B94" s="117"/>
      <c r="C94" s="239"/>
      <c r="D94" s="240"/>
      <c r="E94" s="110"/>
      <c r="F94" s="111"/>
      <c r="G94" s="111"/>
      <c r="H94" s="111"/>
      <c r="I94" s="111"/>
      <c r="J94" s="112"/>
      <c r="K94" s="88"/>
      <c r="L94" s="39"/>
      <c r="M94" s="40"/>
    </row>
    <row r="95" spans="1:16" ht="30" customHeight="1" thickBot="1">
      <c r="A95" s="200"/>
      <c r="B95" s="118"/>
      <c r="C95" s="241"/>
      <c r="D95" s="242"/>
      <c r="E95" s="113"/>
      <c r="F95" s="114"/>
      <c r="G95" s="114"/>
      <c r="H95" s="114"/>
      <c r="I95" s="114"/>
      <c r="J95" s="115"/>
      <c r="K95" s="86" t="str">
        <f>IF(AND(E67=1,E93=""),"×","○")</f>
        <v>○</v>
      </c>
      <c r="L95" s="43"/>
      <c r="M95" s="44"/>
    </row>
    <row r="96" spans="1:1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5:5">
      <c r="E97" s="9" t="s">
        <v>145</v>
      </c>
    </row>
  </sheetData>
  <sheetProtection selectLockedCells="1"/>
  <mergeCells count="162">
    <mergeCell ref="E8:G8"/>
    <mergeCell ref="A5:B5"/>
    <mergeCell ref="F5:I5"/>
    <mergeCell ref="A6:B6"/>
    <mergeCell ref="G89:G90"/>
    <mergeCell ref="H89:H90"/>
    <mergeCell ref="I89:I90"/>
    <mergeCell ref="J89:J90"/>
    <mergeCell ref="G91:G92"/>
    <mergeCell ref="H91:H92"/>
    <mergeCell ref="I91:I92"/>
    <mergeCell ref="J91:J92"/>
    <mergeCell ref="G87:G88"/>
    <mergeCell ref="H87:H88"/>
    <mergeCell ref="I87:I88"/>
    <mergeCell ref="J87:J88"/>
    <mergeCell ref="A44:A65"/>
    <mergeCell ref="B70:B72"/>
    <mergeCell ref="C72:D72"/>
    <mergeCell ref="I53:J53"/>
    <mergeCell ref="I54:J54"/>
    <mergeCell ref="I55:J55"/>
    <mergeCell ref="I56:J56"/>
    <mergeCell ref="C33:D36"/>
    <mergeCell ref="K19:K21"/>
    <mergeCell ref="G83:G84"/>
    <mergeCell ref="H83:H84"/>
    <mergeCell ref="I83:I84"/>
    <mergeCell ref="J83:J84"/>
    <mergeCell ref="G85:G86"/>
    <mergeCell ref="H85:H86"/>
    <mergeCell ref="I85:I86"/>
    <mergeCell ref="J85:J86"/>
    <mergeCell ref="I73:J73"/>
    <mergeCell ref="I74:J74"/>
    <mergeCell ref="I75:J75"/>
    <mergeCell ref="I81:J81"/>
    <mergeCell ref="G66:G67"/>
    <mergeCell ref="H66:H67"/>
    <mergeCell ref="I66:I67"/>
    <mergeCell ref="J66:J67"/>
    <mergeCell ref="G68:G69"/>
    <mergeCell ref="I68:I69"/>
    <mergeCell ref="J68:J69"/>
    <mergeCell ref="J70:J71"/>
    <mergeCell ref="E72:J72"/>
    <mergeCell ref="I51:J51"/>
    <mergeCell ref="I52:J52"/>
    <mergeCell ref="C93:D95"/>
    <mergeCell ref="A66:A95"/>
    <mergeCell ref="C27:D27"/>
    <mergeCell ref="C32:D32"/>
    <mergeCell ref="C37:D37"/>
    <mergeCell ref="C40:D40"/>
    <mergeCell ref="C83:D84"/>
    <mergeCell ref="C85:D86"/>
    <mergeCell ref="C87:D88"/>
    <mergeCell ref="C89:D90"/>
    <mergeCell ref="C44:D45"/>
    <mergeCell ref="C48:D49"/>
    <mergeCell ref="C70:D71"/>
    <mergeCell ref="B73:B82"/>
    <mergeCell ref="C73:D74"/>
    <mergeCell ref="C75:D76"/>
    <mergeCell ref="C77:D78"/>
    <mergeCell ref="C79:D80"/>
    <mergeCell ref="C91:D92"/>
    <mergeCell ref="C81:D82"/>
    <mergeCell ref="B83:B92"/>
    <mergeCell ref="B68:B69"/>
    <mergeCell ref="C68:D69"/>
    <mergeCell ref="B33:B37"/>
    <mergeCell ref="E9:G9"/>
    <mergeCell ref="K4:M4"/>
    <mergeCell ref="I76:J76"/>
    <mergeCell ref="I77:J77"/>
    <mergeCell ref="I78:J78"/>
    <mergeCell ref="I79:J79"/>
    <mergeCell ref="I80:J80"/>
    <mergeCell ref="B44:B45"/>
    <mergeCell ref="I57:J57"/>
    <mergeCell ref="I58:J58"/>
    <mergeCell ref="I59:J59"/>
    <mergeCell ref="H68:H69"/>
    <mergeCell ref="B61:B62"/>
    <mergeCell ref="C61:D62"/>
    <mergeCell ref="B63:B65"/>
    <mergeCell ref="C63:D65"/>
    <mergeCell ref="E63:J65"/>
    <mergeCell ref="G46:G47"/>
    <mergeCell ref="H46:H47"/>
    <mergeCell ref="I46:I47"/>
    <mergeCell ref="J46:J47"/>
    <mergeCell ref="B48:B50"/>
    <mergeCell ref="C38:D39"/>
    <mergeCell ref="B41:B43"/>
    <mergeCell ref="A1:K1"/>
    <mergeCell ref="E7:G7"/>
    <mergeCell ref="E10:G10"/>
    <mergeCell ref="K11:M11"/>
    <mergeCell ref="A12:D12"/>
    <mergeCell ref="E12:I12"/>
    <mergeCell ref="K12:M12"/>
    <mergeCell ref="B30:B32"/>
    <mergeCell ref="C30:D31"/>
    <mergeCell ref="E32:J32"/>
    <mergeCell ref="A13:A43"/>
    <mergeCell ref="B28:B29"/>
    <mergeCell ref="C28:D29"/>
    <mergeCell ref="J28:J29"/>
    <mergeCell ref="I28:I29"/>
    <mergeCell ref="C15:D16"/>
    <mergeCell ref="C17:D17"/>
    <mergeCell ref="E17:J17"/>
    <mergeCell ref="C22:D22"/>
    <mergeCell ref="E22:J22"/>
    <mergeCell ref="J33:J34"/>
    <mergeCell ref="I35:I36"/>
    <mergeCell ref="J35:J36"/>
    <mergeCell ref="E37:J37"/>
    <mergeCell ref="C41:D43"/>
    <mergeCell ref="B66:B67"/>
    <mergeCell ref="C66:D67"/>
    <mergeCell ref="B38:B40"/>
    <mergeCell ref="E40:J40"/>
    <mergeCell ref="E41:J43"/>
    <mergeCell ref="B46:B47"/>
    <mergeCell ref="C46:D47"/>
    <mergeCell ref="G44:G45"/>
    <mergeCell ref="H44:H45"/>
    <mergeCell ref="I44:I45"/>
    <mergeCell ref="J44:J45"/>
    <mergeCell ref="I60:J60"/>
    <mergeCell ref="C57:D58"/>
    <mergeCell ref="C59:D60"/>
    <mergeCell ref="C53:D54"/>
    <mergeCell ref="C55:D56"/>
    <mergeCell ref="B51:B60"/>
    <mergeCell ref="I82:J82"/>
    <mergeCell ref="E93:J95"/>
    <mergeCell ref="B93:B95"/>
    <mergeCell ref="J13:J14"/>
    <mergeCell ref="J23:J24"/>
    <mergeCell ref="I25:I26"/>
    <mergeCell ref="J25:J26"/>
    <mergeCell ref="B23:B27"/>
    <mergeCell ref="C23:D26"/>
    <mergeCell ref="E27:J27"/>
    <mergeCell ref="J15:J16"/>
    <mergeCell ref="J18:J19"/>
    <mergeCell ref="B15:B17"/>
    <mergeCell ref="B18:B22"/>
    <mergeCell ref="C18:D21"/>
    <mergeCell ref="B13:B14"/>
    <mergeCell ref="C13:D14"/>
    <mergeCell ref="G13:G14"/>
    <mergeCell ref="H13:H14"/>
    <mergeCell ref="I13:I14"/>
    <mergeCell ref="J48:J49"/>
    <mergeCell ref="C50:D50"/>
    <mergeCell ref="E50:J50"/>
    <mergeCell ref="C51:D52"/>
  </mergeCells>
  <phoneticPr fontId="2"/>
  <dataValidations count="1">
    <dataValidation type="whole" allowBlank="1" showInputMessage="1" showErrorMessage="1" sqref="E16:I16 E58:H58 E92:F92 E62:J62 E71:I71 E69:F69 E67:F67 E56:H56 E86:F86 E80:H80 E39:J39 E14:F14 E19:I19 E21:J21 E24:I24 E26:H26 E90:F90 E29:H29 E31:J31 E82:H82 E34:I34 E36:H36 E88:F88 E45:F45 E47:F47 E49:I49 E52:H52 E54:H54 E74:H74 E76:H76 E78:H78 E84:F84 E60:H60">
      <formula1>1</formula1>
      <formula2>1</formula2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4" workbookViewId="0">
      <selection activeCell="B48" sqref="B48"/>
    </sheetView>
  </sheetViews>
  <sheetFormatPr defaultRowHeight="14.25"/>
  <cols>
    <col min="1" max="1" width="9" style="97"/>
    <col min="2" max="2" width="13.875" style="97" customWidth="1"/>
    <col min="3" max="16384" width="9" style="97"/>
  </cols>
  <sheetData>
    <row r="1" spans="1:2">
      <c r="A1" s="99">
        <v>1</v>
      </c>
      <c r="B1" s="96" t="s">
        <v>95</v>
      </c>
    </row>
    <row r="2" spans="1:2">
      <c r="A2" s="96">
        <v>2</v>
      </c>
      <c r="B2" s="96" t="s">
        <v>96</v>
      </c>
    </row>
    <row r="3" spans="1:2">
      <c r="A3" s="96">
        <v>3</v>
      </c>
      <c r="B3" s="96" t="s">
        <v>97</v>
      </c>
    </row>
    <row r="4" spans="1:2">
      <c r="A4" s="96">
        <v>4</v>
      </c>
      <c r="B4" s="96" t="s">
        <v>98</v>
      </c>
    </row>
    <row r="5" spans="1:2">
      <c r="A5" s="96">
        <v>5</v>
      </c>
      <c r="B5" s="96" t="s">
        <v>99</v>
      </c>
    </row>
    <row r="6" spans="1:2">
      <c r="A6" s="96">
        <v>6</v>
      </c>
      <c r="B6" s="96" t="s">
        <v>100</v>
      </c>
    </row>
    <row r="7" spans="1:2">
      <c r="A7" s="96">
        <v>7</v>
      </c>
      <c r="B7" s="96" t="s">
        <v>101</v>
      </c>
    </row>
    <row r="8" spans="1:2">
      <c r="A8" s="96">
        <v>8</v>
      </c>
      <c r="B8" s="96" t="s">
        <v>102</v>
      </c>
    </row>
    <row r="9" spans="1:2">
      <c r="A9" s="96">
        <v>9</v>
      </c>
      <c r="B9" s="96" t="s">
        <v>103</v>
      </c>
    </row>
    <row r="10" spans="1:2">
      <c r="A10" s="96">
        <v>10</v>
      </c>
      <c r="B10" s="96" t="s">
        <v>104</v>
      </c>
    </row>
    <row r="11" spans="1:2">
      <c r="A11" s="96">
        <v>11</v>
      </c>
      <c r="B11" s="96" t="s">
        <v>105</v>
      </c>
    </row>
    <row r="12" spans="1:2">
      <c r="A12" s="96">
        <v>12</v>
      </c>
      <c r="B12" s="96" t="s">
        <v>106</v>
      </c>
    </row>
    <row r="13" spans="1:2">
      <c r="A13" s="96">
        <v>13</v>
      </c>
      <c r="B13" s="96" t="s">
        <v>107</v>
      </c>
    </row>
    <row r="14" spans="1:2">
      <c r="A14" s="96">
        <v>14</v>
      </c>
      <c r="B14" s="96" t="s">
        <v>108</v>
      </c>
    </row>
    <row r="15" spans="1:2">
      <c r="A15" s="96">
        <v>15</v>
      </c>
      <c r="B15" s="96" t="s">
        <v>109</v>
      </c>
    </row>
    <row r="16" spans="1:2">
      <c r="A16" s="96">
        <v>16</v>
      </c>
      <c r="B16" s="96" t="s">
        <v>110</v>
      </c>
    </row>
    <row r="17" spans="1:2">
      <c r="A17" s="96">
        <v>17</v>
      </c>
      <c r="B17" s="96" t="s">
        <v>111</v>
      </c>
    </row>
    <row r="18" spans="1:2">
      <c r="A18" s="96">
        <v>18</v>
      </c>
      <c r="B18" s="96" t="s">
        <v>112</v>
      </c>
    </row>
    <row r="19" spans="1:2">
      <c r="A19" s="96">
        <v>19</v>
      </c>
      <c r="B19" s="96" t="s">
        <v>113</v>
      </c>
    </row>
    <row r="20" spans="1:2">
      <c r="A20" s="96">
        <v>20</v>
      </c>
      <c r="B20" s="96" t="s">
        <v>114</v>
      </c>
    </row>
    <row r="21" spans="1:2">
      <c r="A21" s="96">
        <v>21</v>
      </c>
      <c r="B21" s="96" t="s">
        <v>115</v>
      </c>
    </row>
    <row r="22" spans="1:2">
      <c r="A22" s="96">
        <v>22</v>
      </c>
      <c r="B22" s="96" t="s">
        <v>116</v>
      </c>
    </row>
    <row r="23" spans="1:2">
      <c r="A23" s="96">
        <v>23</v>
      </c>
      <c r="B23" s="96" t="s">
        <v>117</v>
      </c>
    </row>
    <row r="24" spans="1:2">
      <c r="A24" s="96">
        <v>24</v>
      </c>
      <c r="B24" s="96" t="s">
        <v>118</v>
      </c>
    </row>
    <row r="25" spans="1:2">
      <c r="A25" s="96">
        <v>25</v>
      </c>
      <c r="B25" s="96" t="s">
        <v>119</v>
      </c>
    </row>
    <row r="26" spans="1:2">
      <c r="A26" s="96">
        <v>26</v>
      </c>
      <c r="B26" s="96" t="s">
        <v>120</v>
      </c>
    </row>
    <row r="27" spans="1:2">
      <c r="A27" s="96">
        <v>27</v>
      </c>
      <c r="B27" s="96" t="s">
        <v>121</v>
      </c>
    </row>
    <row r="28" spans="1:2">
      <c r="A28" s="96">
        <v>28</v>
      </c>
      <c r="B28" s="96" t="s">
        <v>122</v>
      </c>
    </row>
    <row r="29" spans="1:2">
      <c r="A29" s="96">
        <v>29</v>
      </c>
      <c r="B29" s="96" t="s">
        <v>123</v>
      </c>
    </row>
    <row r="30" spans="1:2">
      <c r="A30" s="96">
        <v>30</v>
      </c>
      <c r="B30" s="96" t="s">
        <v>124</v>
      </c>
    </row>
    <row r="31" spans="1:2">
      <c r="A31" s="96">
        <v>31</v>
      </c>
      <c r="B31" s="96" t="s">
        <v>125</v>
      </c>
    </row>
    <row r="32" spans="1:2">
      <c r="A32" s="96">
        <v>32</v>
      </c>
      <c r="B32" s="96" t="s">
        <v>126</v>
      </c>
    </row>
    <row r="33" spans="1:2">
      <c r="A33" s="96">
        <v>33</v>
      </c>
      <c r="B33" s="96" t="s">
        <v>127</v>
      </c>
    </row>
    <row r="34" spans="1:2">
      <c r="A34" s="96">
        <v>34</v>
      </c>
      <c r="B34" s="96" t="s">
        <v>128</v>
      </c>
    </row>
    <row r="35" spans="1:2">
      <c r="A35" s="96">
        <v>35</v>
      </c>
      <c r="B35" s="96" t="s">
        <v>129</v>
      </c>
    </row>
    <row r="36" spans="1:2">
      <c r="A36" s="96">
        <v>36</v>
      </c>
      <c r="B36" s="96" t="s">
        <v>130</v>
      </c>
    </row>
    <row r="37" spans="1:2">
      <c r="A37" s="96">
        <v>37</v>
      </c>
      <c r="B37" s="96" t="s">
        <v>131</v>
      </c>
    </row>
    <row r="38" spans="1:2">
      <c r="A38" s="96">
        <v>38</v>
      </c>
      <c r="B38" s="96" t="s">
        <v>132</v>
      </c>
    </row>
    <row r="39" spans="1:2">
      <c r="A39" s="96">
        <v>39</v>
      </c>
      <c r="B39" s="96" t="s">
        <v>133</v>
      </c>
    </row>
    <row r="40" spans="1:2">
      <c r="A40" s="96">
        <v>40</v>
      </c>
      <c r="B40" s="96" t="s">
        <v>134</v>
      </c>
    </row>
    <row r="41" spans="1:2">
      <c r="A41" s="96">
        <v>41</v>
      </c>
      <c r="B41" s="96" t="s">
        <v>135</v>
      </c>
    </row>
    <row r="42" spans="1:2">
      <c r="A42" s="96">
        <v>42</v>
      </c>
      <c r="B42" s="96" t="s">
        <v>136</v>
      </c>
    </row>
    <row r="43" spans="1:2">
      <c r="A43" s="96">
        <v>43</v>
      </c>
      <c r="B43" s="96" t="s">
        <v>137</v>
      </c>
    </row>
    <row r="44" spans="1:2">
      <c r="A44" s="96">
        <v>44</v>
      </c>
      <c r="B44" s="96" t="s">
        <v>138</v>
      </c>
    </row>
    <row r="45" spans="1:2">
      <c r="A45" s="96">
        <v>45</v>
      </c>
      <c r="B45" s="96" t="s">
        <v>139</v>
      </c>
    </row>
    <row r="46" spans="1:2">
      <c r="A46" s="96">
        <v>46</v>
      </c>
      <c r="B46" s="96" t="s">
        <v>140</v>
      </c>
    </row>
    <row r="47" spans="1:2">
      <c r="A47" s="96">
        <v>47</v>
      </c>
      <c r="B47" s="96" t="s">
        <v>141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回答用紙</vt:lpstr>
      <vt:lpstr>都道府県コード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秀明</dc:creator>
  <cp:lastModifiedBy>埼玉県</cp:lastModifiedBy>
  <dcterms:created xsi:type="dcterms:W3CDTF">2016-07-10T06:07:03Z</dcterms:created>
  <dcterms:modified xsi:type="dcterms:W3CDTF">2017-07-06T05:13:54Z</dcterms:modified>
</cp:coreProperties>
</file>